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Budova Obchodní a..." sheetId="2" r:id="rId2"/>
    <sheet name="SO 01-2 - Hromosvod Obcho..." sheetId="3" r:id="rId3"/>
    <sheet name="SO 02 - Budova Tělocvičny" sheetId="4" r:id="rId4"/>
    <sheet name="SO 02-2 - Hromosvod Těloc..." sheetId="5" r:id="rId5"/>
    <sheet name="SO 03 - Budova Obchodní a..." sheetId="6" r:id="rId6"/>
    <sheet name="04 - VON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01 - Budova Obchodní a...'!$C$101:$K$1558</definedName>
    <definedName name="_xlnm.Print_Area" localSheetId="1">'SO 01 - Budova Obchodní a...'!$C$4:$J$39,'SO 01 - Budova Obchodní a...'!$C$45:$J$83,'SO 01 - Budova Obchodní a...'!$C$89:$J$1558</definedName>
    <definedName name="_xlnm.Print_Titles" localSheetId="1">'SO 01 - Budova Obchodní a...'!$101:$101</definedName>
    <definedName name="_xlnm._FilterDatabase" localSheetId="2" hidden="1">'SO 01-2 - Hromosvod Obcho...'!$C$82:$K$158</definedName>
    <definedName name="_xlnm.Print_Area" localSheetId="2">'SO 01-2 - Hromosvod Obcho...'!$C$4:$J$39,'SO 01-2 - Hromosvod Obcho...'!$C$45:$J$64,'SO 01-2 - Hromosvod Obcho...'!$C$70:$J$158</definedName>
    <definedName name="_xlnm.Print_Titles" localSheetId="2">'SO 01-2 - Hromosvod Obcho...'!$82:$82</definedName>
    <definedName name="_xlnm._FilterDatabase" localSheetId="3" hidden="1">'SO 02 - Budova Tělocvičny'!$C$94:$K$710</definedName>
    <definedName name="_xlnm.Print_Area" localSheetId="3">'SO 02 - Budova Tělocvičny'!$C$4:$J$39,'SO 02 - Budova Tělocvičny'!$C$45:$J$76,'SO 02 - Budova Tělocvičny'!$C$82:$J$710</definedName>
    <definedName name="_xlnm.Print_Titles" localSheetId="3">'SO 02 - Budova Tělocvičny'!$94:$94</definedName>
    <definedName name="_xlnm._FilterDatabase" localSheetId="4" hidden="1">'SO 02-2 - Hromosvod Těloc...'!$C$83:$K$147</definedName>
    <definedName name="_xlnm.Print_Area" localSheetId="4">'SO 02-2 - Hromosvod Těloc...'!$C$4:$J$39,'SO 02-2 - Hromosvod Těloc...'!$C$45:$J$65,'SO 02-2 - Hromosvod Těloc...'!$C$71:$J$147</definedName>
    <definedName name="_xlnm.Print_Titles" localSheetId="4">'SO 02-2 - Hromosvod Těloc...'!$83:$83</definedName>
    <definedName name="_xlnm._FilterDatabase" localSheetId="5" hidden="1">'SO 03 - Budova Obchodní a...'!$C$96:$K$593</definedName>
    <definedName name="_xlnm.Print_Area" localSheetId="5">'SO 03 - Budova Obchodní a...'!$C$4:$J$39,'SO 03 - Budova Obchodní a...'!$C$45:$J$78,'SO 03 - Budova Obchodní a...'!$C$84:$J$593</definedName>
    <definedName name="_xlnm.Print_Titles" localSheetId="5">'SO 03 - Budova Obchodní a...'!$96:$96</definedName>
    <definedName name="_xlnm._FilterDatabase" localSheetId="6" hidden="1">'04 - VON'!$C$86:$K$143</definedName>
    <definedName name="_xlnm.Print_Area" localSheetId="6">'04 - VON'!$C$4:$J$39,'04 - VON'!$C$45:$J$68,'04 - VON'!$C$74:$J$143</definedName>
    <definedName name="_xlnm.Print_Titles" localSheetId="6">'04 - VON'!$86:$86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29"/>
  <c r="BH129"/>
  <c r="BG129"/>
  <c r="BF129"/>
  <c r="T129"/>
  <c r="R129"/>
  <c r="P129"/>
  <c r="BI112"/>
  <c r="BH112"/>
  <c r="BG112"/>
  <c r="BF112"/>
  <c r="T112"/>
  <c r="T111"/>
  <c r="R112"/>
  <c r="R111"/>
  <c r="P112"/>
  <c r="P111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0"/>
  <c r="BH90"/>
  <c r="BG90"/>
  <c r="BF90"/>
  <c r="T90"/>
  <c r="T89"/>
  <c r="T88"/>
  <c r="R90"/>
  <c r="R89"/>
  <c r="R88"/>
  <c r="P90"/>
  <c r="P89"/>
  <c r="P88"/>
  <c r="J84"/>
  <c r="J83"/>
  <c r="F83"/>
  <c r="F81"/>
  <c r="E79"/>
  <c r="J55"/>
  <c r="J54"/>
  <c r="F54"/>
  <c r="F52"/>
  <c r="E50"/>
  <c r="J18"/>
  <c r="E18"/>
  <c r="F55"/>
  <c r="J17"/>
  <c r="J12"/>
  <c r="J52"/>
  <c r="E7"/>
  <c r="E77"/>
  <c i="6" r="J37"/>
  <c r="J36"/>
  <c i="1" r="AY59"/>
  <c i="6" r="J35"/>
  <c i="1" r="AX59"/>
  <c i="6" r="BI592"/>
  <c r="BH592"/>
  <c r="BG592"/>
  <c r="BF592"/>
  <c r="T592"/>
  <c r="R592"/>
  <c r="P592"/>
  <c r="BI588"/>
  <c r="BH588"/>
  <c r="BG588"/>
  <c r="BF588"/>
  <c r="T588"/>
  <c r="R588"/>
  <c r="P588"/>
  <c r="BI586"/>
  <c r="BH586"/>
  <c r="BG586"/>
  <c r="BF586"/>
  <c r="T586"/>
  <c r="R586"/>
  <c r="P586"/>
  <c r="BI582"/>
  <c r="BH582"/>
  <c r="BG582"/>
  <c r="BF582"/>
  <c r="T582"/>
  <c r="R582"/>
  <c r="P582"/>
  <c r="BI580"/>
  <c r="BH580"/>
  <c r="BG580"/>
  <c r="BF580"/>
  <c r="T580"/>
  <c r="R580"/>
  <c r="P580"/>
  <c r="BI576"/>
  <c r="BH576"/>
  <c r="BG576"/>
  <c r="BF576"/>
  <c r="T576"/>
  <c r="R576"/>
  <c r="P576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8"/>
  <c r="BH568"/>
  <c r="BG568"/>
  <c r="BF568"/>
  <c r="T568"/>
  <c r="R568"/>
  <c r="P568"/>
  <c r="BI564"/>
  <c r="BH564"/>
  <c r="BG564"/>
  <c r="BF564"/>
  <c r="T564"/>
  <c r="R564"/>
  <c r="P564"/>
  <c r="BI558"/>
  <c r="BH558"/>
  <c r="BG558"/>
  <c r="BF558"/>
  <c r="T558"/>
  <c r="R558"/>
  <c r="P558"/>
  <c r="BI552"/>
  <c r="BH552"/>
  <c r="BG552"/>
  <c r="BF552"/>
  <c r="T552"/>
  <c r="R552"/>
  <c r="P552"/>
  <c r="BI549"/>
  <c r="BH549"/>
  <c r="BG549"/>
  <c r="BF549"/>
  <c r="T549"/>
  <c r="R549"/>
  <c r="P549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5"/>
  <c r="BH535"/>
  <c r="BG535"/>
  <c r="BF535"/>
  <c r="T535"/>
  <c r="R535"/>
  <c r="P535"/>
  <c r="BI529"/>
  <c r="BH529"/>
  <c r="BG529"/>
  <c r="BF529"/>
  <c r="T529"/>
  <c r="R529"/>
  <c r="P529"/>
  <c r="BI526"/>
  <c r="BH526"/>
  <c r="BG526"/>
  <c r="BF526"/>
  <c r="T526"/>
  <c r="R526"/>
  <c r="P526"/>
  <c r="BI521"/>
  <c r="BH521"/>
  <c r="BG521"/>
  <c r="BF521"/>
  <c r="T521"/>
  <c r="R521"/>
  <c r="P521"/>
  <c r="BI519"/>
  <c r="BH519"/>
  <c r="BG519"/>
  <c r="BF519"/>
  <c r="T519"/>
  <c r="R519"/>
  <c r="P519"/>
  <c r="BI516"/>
  <c r="BH516"/>
  <c r="BG516"/>
  <c r="BF516"/>
  <c r="T516"/>
  <c r="T515"/>
  <c r="R516"/>
  <c r="R515"/>
  <c r="P516"/>
  <c r="P515"/>
  <c r="BI513"/>
  <c r="BH513"/>
  <c r="BG513"/>
  <c r="BF513"/>
  <c r="T513"/>
  <c r="R513"/>
  <c r="P513"/>
  <c r="BI507"/>
  <c r="BH507"/>
  <c r="BG507"/>
  <c r="BF507"/>
  <c r="T507"/>
  <c r="R507"/>
  <c r="P507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4"/>
  <c r="BH494"/>
  <c r="BG494"/>
  <c r="BF494"/>
  <c r="T494"/>
  <c r="R494"/>
  <c r="P494"/>
  <c r="BI493"/>
  <c r="BH493"/>
  <c r="BG493"/>
  <c r="BF493"/>
  <c r="T493"/>
  <c r="R493"/>
  <c r="P493"/>
  <c r="BI487"/>
  <c r="BH487"/>
  <c r="BG487"/>
  <c r="BF487"/>
  <c r="T487"/>
  <c r="R487"/>
  <c r="P487"/>
  <c r="BI484"/>
  <c r="BH484"/>
  <c r="BG484"/>
  <c r="BF484"/>
  <c r="T484"/>
  <c r="R484"/>
  <c r="P484"/>
  <c r="BI479"/>
  <c r="BH479"/>
  <c r="BG479"/>
  <c r="BF479"/>
  <c r="T479"/>
  <c r="R479"/>
  <c r="P479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4"/>
  <c r="BH464"/>
  <c r="BG464"/>
  <c r="BF464"/>
  <c r="T464"/>
  <c r="R464"/>
  <c r="P464"/>
  <c r="BI459"/>
  <c r="BH459"/>
  <c r="BG459"/>
  <c r="BF459"/>
  <c r="T459"/>
  <c r="R459"/>
  <c r="P459"/>
  <c r="BI454"/>
  <c r="BH454"/>
  <c r="BG454"/>
  <c r="BF454"/>
  <c r="T454"/>
  <c r="R454"/>
  <c r="P454"/>
  <c r="BI449"/>
  <c r="BH449"/>
  <c r="BG449"/>
  <c r="BF449"/>
  <c r="T449"/>
  <c r="R449"/>
  <c r="P449"/>
  <c r="BI444"/>
  <c r="BH444"/>
  <c r="BG444"/>
  <c r="BF444"/>
  <c r="T444"/>
  <c r="R444"/>
  <c r="P444"/>
  <c r="BI443"/>
  <c r="BH443"/>
  <c r="BG443"/>
  <c r="BF443"/>
  <c r="T443"/>
  <c r="R443"/>
  <c r="P443"/>
  <c r="BI438"/>
  <c r="BH438"/>
  <c r="BG438"/>
  <c r="BF438"/>
  <c r="T438"/>
  <c r="R438"/>
  <c r="P438"/>
  <c r="BI436"/>
  <c r="BH436"/>
  <c r="BG436"/>
  <c r="BF436"/>
  <c r="T436"/>
  <c r="R436"/>
  <c r="P436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T421"/>
  <c r="R422"/>
  <c r="R421"/>
  <c r="P422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395"/>
  <c r="BH395"/>
  <c r="BG395"/>
  <c r="BF395"/>
  <c r="T395"/>
  <c r="R395"/>
  <c r="P395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6"/>
  <c r="BH366"/>
  <c r="BG366"/>
  <c r="BF366"/>
  <c r="T366"/>
  <c r="R366"/>
  <c r="P366"/>
  <c r="BI363"/>
  <c r="BH363"/>
  <c r="BG363"/>
  <c r="BF363"/>
  <c r="T363"/>
  <c r="R363"/>
  <c r="P363"/>
  <c r="BI359"/>
  <c r="BH359"/>
  <c r="BG359"/>
  <c r="BF359"/>
  <c r="T359"/>
  <c r="R359"/>
  <c r="P359"/>
  <c r="BI354"/>
  <c r="BH354"/>
  <c r="BG354"/>
  <c r="BF354"/>
  <c r="T354"/>
  <c r="R354"/>
  <c r="P354"/>
  <c r="BI350"/>
  <c r="BH350"/>
  <c r="BG350"/>
  <c r="BF350"/>
  <c r="T350"/>
  <c r="T349"/>
  <c r="R350"/>
  <c r="R349"/>
  <c r="P350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4"/>
  <c r="BH334"/>
  <c r="BG334"/>
  <c r="BF334"/>
  <c r="T334"/>
  <c r="R334"/>
  <c r="P334"/>
  <c r="BI328"/>
  <c r="BH328"/>
  <c r="BG328"/>
  <c r="BF328"/>
  <c r="T328"/>
  <c r="R328"/>
  <c r="P328"/>
  <c r="BI322"/>
  <c r="BH322"/>
  <c r="BG322"/>
  <c r="BF322"/>
  <c r="T322"/>
  <c r="R322"/>
  <c r="P322"/>
  <c r="BI316"/>
  <c r="BH316"/>
  <c r="BG316"/>
  <c r="BF316"/>
  <c r="T316"/>
  <c r="R316"/>
  <c r="P316"/>
  <c r="BI310"/>
  <c r="BH310"/>
  <c r="BG310"/>
  <c r="BF310"/>
  <c r="T310"/>
  <c r="R310"/>
  <c r="P310"/>
  <c r="BI304"/>
  <c r="BH304"/>
  <c r="BG304"/>
  <c r="BF304"/>
  <c r="T304"/>
  <c r="R304"/>
  <c r="P304"/>
  <c r="BI298"/>
  <c r="BH298"/>
  <c r="BG298"/>
  <c r="BF298"/>
  <c r="T298"/>
  <c r="R298"/>
  <c r="P298"/>
  <c r="BI292"/>
  <c r="BH292"/>
  <c r="BG292"/>
  <c r="BF292"/>
  <c r="T292"/>
  <c r="R292"/>
  <c r="P292"/>
  <c r="BI287"/>
  <c r="BH287"/>
  <c r="BG287"/>
  <c r="BF287"/>
  <c r="T287"/>
  <c r="R287"/>
  <c r="P287"/>
  <c r="BI278"/>
  <c r="BH278"/>
  <c r="BG278"/>
  <c r="BF278"/>
  <c r="T278"/>
  <c r="R278"/>
  <c r="P278"/>
  <c r="BI276"/>
  <c r="BH276"/>
  <c r="BG276"/>
  <c r="BF276"/>
  <c r="T276"/>
  <c r="R276"/>
  <c r="P276"/>
  <c r="BI271"/>
  <c r="BH271"/>
  <c r="BG271"/>
  <c r="BF271"/>
  <c r="T271"/>
  <c r="R271"/>
  <c r="P271"/>
  <c r="BI265"/>
  <c r="BH265"/>
  <c r="BG265"/>
  <c r="BF265"/>
  <c r="T265"/>
  <c r="R265"/>
  <c r="P265"/>
  <c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3"/>
  <c r="BH243"/>
  <c r="BG243"/>
  <c r="BF243"/>
  <c r="T243"/>
  <c r="R243"/>
  <c r="P243"/>
  <c r="BI237"/>
  <c r="BH237"/>
  <c r="BG237"/>
  <c r="BF237"/>
  <c r="T237"/>
  <c r="R237"/>
  <c r="P237"/>
  <c r="BI235"/>
  <c r="BH235"/>
  <c r="BG235"/>
  <c r="BF235"/>
  <c r="T235"/>
  <c r="R235"/>
  <c r="P235"/>
  <c r="BI230"/>
  <c r="BH230"/>
  <c r="BG230"/>
  <c r="BF230"/>
  <c r="T230"/>
  <c r="R230"/>
  <c r="P230"/>
  <c r="BI228"/>
  <c r="BH228"/>
  <c r="BG228"/>
  <c r="BF228"/>
  <c r="T228"/>
  <c r="R228"/>
  <c r="P228"/>
  <c r="BI222"/>
  <c r="BH222"/>
  <c r="BG222"/>
  <c r="BF222"/>
  <c r="T222"/>
  <c r="R222"/>
  <c r="P222"/>
  <c r="BI215"/>
  <c r="BH215"/>
  <c r="BG215"/>
  <c r="BF215"/>
  <c r="T215"/>
  <c r="R215"/>
  <c r="P215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5"/>
  <c r="BH185"/>
  <c r="BG185"/>
  <c r="BF185"/>
  <c r="T185"/>
  <c r="R185"/>
  <c r="P185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3"/>
  <c r="BH133"/>
  <c r="BG133"/>
  <c r="BF133"/>
  <c r="T133"/>
  <c r="R133"/>
  <c r="P133"/>
  <c r="BI127"/>
  <c r="BH127"/>
  <c r="BG127"/>
  <c r="BF127"/>
  <c r="T127"/>
  <c r="R127"/>
  <c r="P127"/>
  <c r="BI121"/>
  <c r="BH121"/>
  <c r="BG121"/>
  <c r="BF121"/>
  <c r="T121"/>
  <c r="R121"/>
  <c r="P121"/>
  <c r="BI115"/>
  <c r="BH115"/>
  <c r="BG115"/>
  <c r="BF115"/>
  <c r="T115"/>
  <c r="R115"/>
  <c r="P115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94"/>
  <c r="J17"/>
  <c r="J12"/>
  <c r="J91"/>
  <c r="E7"/>
  <c r="E87"/>
  <c i="5" r="J37"/>
  <c r="J36"/>
  <c i="1" r="AY58"/>
  <c i="5" r="J35"/>
  <c i="1" r="AX58"/>
  <c i="5"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20"/>
  <c r="BH120"/>
  <c r="BG120"/>
  <c r="BF120"/>
  <c r="T120"/>
  <c r="R120"/>
  <c r="P120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4" r="J37"/>
  <c r="J36"/>
  <c i="1" r="AY57"/>
  <c i="4" r="J35"/>
  <c i="1" r="AX57"/>
  <c i="4" r="BI709"/>
  <c r="BH709"/>
  <c r="BG709"/>
  <c r="BF709"/>
  <c r="T709"/>
  <c r="R709"/>
  <c r="P709"/>
  <c r="BI707"/>
  <c r="BH707"/>
  <c r="BG707"/>
  <c r="BF707"/>
  <c r="T707"/>
  <c r="R707"/>
  <c r="P707"/>
  <c r="BI700"/>
  <c r="BH700"/>
  <c r="BG700"/>
  <c r="BF700"/>
  <c r="T700"/>
  <c r="R700"/>
  <c r="P700"/>
  <c r="BI692"/>
  <c r="BH692"/>
  <c r="BG692"/>
  <c r="BF692"/>
  <c r="T692"/>
  <c r="R692"/>
  <c r="P692"/>
  <c r="BI684"/>
  <c r="BH684"/>
  <c r="BG684"/>
  <c r="BF684"/>
  <c r="T684"/>
  <c r="R684"/>
  <c r="P684"/>
  <c r="BI681"/>
  <c r="BH681"/>
  <c r="BG681"/>
  <c r="BF681"/>
  <c r="T681"/>
  <c r="R681"/>
  <c r="P681"/>
  <c r="BI675"/>
  <c r="BH675"/>
  <c r="BG675"/>
  <c r="BF675"/>
  <c r="T675"/>
  <c r="R675"/>
  <c r="P675"/>
  <c r="BI672"/>
  <c r="BH672"/>
  <c r="BG672"/>
  <c r="BF672"/>
  <c r="T672"/>
  <c r="R672"/>
  <c r="P672"/>
  <c r="BI669"/>
  <c r="BH669"/>
  <c r="BG669"/>
  <c r="BF669"/>
  <c r="T669"/>
  <c r="R669"/>
  <c r="P669"/>
  <c r="BI666"/>
  <c r="BH666"/>
  <c r="BG666"/>
  <c r="BF666"/>
  <c r="T666"/>
  <c r="R666"/>
  <c r="P666"/>
  <c r="BI663"/>
  <c r="BH663"/>
  <c r="BG663"/>
  <c r="BF663"/>
  <c r="T663"/>
  <c r="R663"/>
  <c r="P663"/>
  <c r="BI659"/>
  <c r="BH659"/>
  <c r="BG659"/>
  <c r="BF659"/>
  <c r="T659"/>
  <c r="R659"/>
  <c r="P659"/>
  <c r="BI649"/>
  <c r="BH649"/>
  <c r="BG649"/>
  <c r="BF649"/>
  <c r="T649"/>
  <c r="R649"/>
  <c r="P649"/>
  <c r="BI639"/>
  <c r="BH639"/>
  <c r="BG639"/>
  <c r="BF639"/>
  <c r="T639"/>
  <c r="R639"/>
  <c r="P639"/>
  <c r="BI629"/>
  <c r="BH629"/>
  <c r="BG629"/>
  <c r="BF629"/>
  <c r="T629"/>
  <c r="R629"/>
  <c r="P629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0"/>
  <c r="BH610"/>
  <c r="BG610"/>
  <c r="BF610"/>
  <c r="T610"/>
  <c r="R610"/>
  <c r="P610"/>
  <c r="BI607"/>
  <c r="BH607"/>
  <c r="BG607"/>
  <c r="BF607"/>
  <c r="T607"/>
  <c r="R607"/>
  <c r="P607"/>
  <c r="BI602"/>
  <c r="BH602"/>
  <c r="BG602"/>
  <c r="BF602"/>
  <c r="T602"/>
  <c r="R602"/>
  <c r="P602"/>
  <c r="BI591"/>
  <c r="BH591"/>
  <c r="BG591"/>
  <c r="BF591"/>
  <c r="T591"/>
  <c r="R591"/>
  <c r="P591"/>
  <c r="BI587"/>
  <c r="BH587"/>
  <c r="BG587"/>
  <c r="BF587"/>
  <c r="T587"/>
  <c r="R587"/>
  <c r="P587"/>
  <c r="BI585"/>
  <c r="BH585"/>
  <c r="BG585"/>
  <c r="BF585"/>
  <c r="T585"/>
  <c r="R585"/>
  <c r="P585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3"/>
  <c r="BH573"/>
  <c r="BG573"/>
  <c r="BF573"/>
  <c r="T573"/>
  <c r="R573"/>
  <c r="P573"/>
  <c r="BI570"/>
  <c r="BH570"/>
  <c r="BG570"/>
  <c r="BF570"/>
  <c r="T570"/>
  <c r="R570"/>
  <c r="P570"/>
  <c r="BI566"/>
  <c r="BH566"/>
  <c r="BG566"/>
  <c r="BF566"/>
  <c r="T566"/>
  <c r="R566"/>
  <c r="P566"/>
  <c r="BI563"/>
  <c r="BH563"/>
  <c r="BG563"/>
  <c r="BF563"/>
  <c r="T563"/>
  <c r="R563"/>
  <c r="P563"/>
  <c r="BI560"/>
  <c r="BH560"/>
  <c r="BG560"/>
  <c r="BF560"/>
  <c r="T560"/>
  <c r="R560"/>
  <c r="P560"/>
  <c r="BI556"/>
  <c r="BH556"/>
  <c r="BG556"/>
  <c r="BF556"/>
  <c r="T556"/>
  <c r="R556"/>
  <c r="P556"/>
  <c r="BI555"/>
  <c r="BH555"/>
  <c r="BG555"/>
  <c r="BF555"/>
  <c r="T555"/>
  <c r="R555"/>
  <c r="P555"/>
  <c r="BI551"/>
  <c r="BH551"/>
  <c r="BG551"/>
  <c r="BF551"/>
  <c r="T551"/>
  <c r="R551"/>
  <c r="P551"/>
  <c r="BI548"/>
  <c r="BH548"/>
  <c r="BG548"/>
  <c r="BF548"/>
  <c r="T548"/>
  <c r="R548"/>
  <c r="P548"/>
  <c r="BI547"/>
  <c r="BH547"/>
  <c r="BG547"/>
  <c r="BF547"/>
  <c r="T547"/>
  <c r="R547"/>
  <c r="P547"/>
  <c r="BI545"/>
  <c r="BH545"/>
  <c r="BG545"/>
  <c r="BF545"/>
  <c r="T545"/>
  <c r="R545"/>
  <c r="P545"/>
  <c r="BI538"/>
  <c r="BH538"/>
  <c r="BG538"/>
  <c r="BF538"/>
  <c r="T538"/>
  <c r="R538"/>
  <c r="P538"/>
  <c r="BI534"/>
  <c r="BH534"/>
  <c r="BG534"/>
  <c r="BF534"/>
  <c r="T534"/>
  <c r="T533"/>
  <c r="R534"/>
  <c r="R533"/>
  <c r="P534"/>
  <c r="P533"/>
  <c r="BI531"/>
  <c r="BH531"/>
  <c r="BG531"/>
  <c r="BF531"/>
  <c r="T531"/>
  <c r="R531"/>
  <c r="P531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16"/>
  <c r="BH516"/>
  <c r="BG516"/>
  <c r="BF516"/>
  <c r="T516"/>
  <c r="T515"/>
  <c r="R516"/>
  <c r="R515"/>
  <c r="P516"/>
  <c r="P515"/>
  <c r="BI503"/>
  <c r="BH503"/>
  <c r="BG503"/>
  <c r="BF503"/>
  <c r="T503"/>
  <c r="R503"/>
  <c r="P503"/>
  <c r="BI500"/>
  <c r="BH500"/>
  <c r="BG500"/>
  <c r="BF500"/>
  <c r="T500"/>
  <c r="R500"/>
  <c r="P500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6"/>
  <c r="BH476"/>
  <c r="BG476"/>
  <c r="BF476"/>
  <c r="T476"/>
  <c r="R476"/>
  <c r="P476"/>
  <c r="BI465"/>
  <c r="BH465"/>
  <c r="BG465"/>
  <c r="BF465"/>
  <c r="T465"/>
  <c r="R465"/>
  <c r="P465"/>
  <c r="BI462"/>
  <c r="BH462"/>
  <c r="BG462"/>
  <c r="BF462"/>
  <c r="T462"/>
  <c r="R462"/>
  <c r="P462"/>
  <c r="BI458"/>
  <c r="BH458"/>
  <c r="BG458"/>
  <c r="BF458"/>
  <c r="T458"/>
  <c r="R458"/>
  <c r="P458"/>
  <c r="BI447"/>
  <c r="BH447"/>
  <c r="BG447"/>
  <c r="BF447"/>
  <c r="T447"/>
  <c r="R447"/>
  <c r="P447"/>
  <c r="BI443"/>
  <c r="BH443"/>
  <c r="BG443"/>
  <c r="BF443"/>
  <c r="T443"/>
  <c r="T442"/>
  <c r="R443"/>
  <c r="R442"/>
  <c r="P443"/>
  <c r="P442"/>
  <c r="BI440"/>
  <c r="BH440"/>
  <c r="BG440"/>
  <c r="BF440"/>
  <c r="T440"/>
  <c r="R440"/>
  <c r="P440"/>
  <c r="BI429"/>
  <c r="BH429"/>
  <c r="BG429"/>
  <c r="BF429"/>
  <c r="T429"/>
  <c r="R429"/>
  <c r="P429"/>
  <c r="BI419"/>
  <c r="BH419"/>
  <c r="BG419"/>
  <c r="BF419"/>
  <c r="T419"/>
  <c r="R419"/>
  <c r="P419"/>
  <c r="BI415"/>
  <c r="BH415"/>
  <c r="BG415"/>
  <c r="BF415"/>
  <c r="T415"/>
  <c r="R415"/>
  <c r="P415"/>
  <c r="BI401"/>
  <c r="BH401"/>
  <c r="BG401"/>
  <c r="BF401"/>
  <c r="T401"/>
  <c r="R401"/>
  <c r="P401"/>
  <c r="BI389"/>
  <c r="BH389"/>
  <c r="BG389"/>
  <c r="BF389"/>
  <c r="T389"/>
  <c r="R389"/>
  <c r="P389"/>
  <c r="BI377"/>
  <c r="BH377"/>
  <c r="BG377"/>
  <c r="BF377"/>
  <c r="T377"/>
  <c r="R377"/>
  <c r="P377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47"/>
  <c r="BH347"/>
  <c r="BG347"/>
  <c r="BF347"/>
  <c r="T347"/>
  <c r="R347"/>
  <c r="P347"/>
  <c r="BI340"/>
  <c r="BH340"/>
  <c r="BG340"/>
  <c r="BF340"/>
  <c r="T340"/>
  <c r="R340"/>
  <c r="P340"/>
  <c r="BI329"/>
  <c r="BH329"/>
  <c r="BG329"/>
  <c r="BF329"/>
  <c r="T329"/>
  <c r="R329"/>
  <c r="P329"/>
  <c r="BI318"/>
  <c r="BH318"/>
  <c r="BG318"/>
  <c r="BF318"/>
  <c r="T318"/>
  <c r="R318"/>
  <c r="P318"/>
  <c r="BI307"/>
  <c r="BH307"/>
  <c r="BG307"/>
  <c r="BF307"/>
  <c r="T307"/>
  <c r="R307"/>
  <c r="P307"/>
  <c r="BI292"/>
  <c r="BH292"/>
  <c r="BG292"/>
  <c r="BF292"/>
  <c r="T292"/>
  <c r="R292"/>
  <c r="P292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57"/>
  <c r="BH257"/>
  <c r="BG257"/>
  <c r="BF257"/>
  <c r="T257"/>
  <c r="R257"/>
  <c r="P257"/>
  <c r="BI245"/>
  <c r="BH245"/>
  <c r="BG245"/>
  <c r="BF245"/>
  <c r="T245"/>
  <c r="R245"/>
  <c r="P245"/>
  <c r="BI233"/>
  <c r="BH233"/>
  <c r="BG233"/>
  <c r="BF233"/>
  <c r="T233"/>
  <c r="R233"/>
  <c r="P233"/>
  <c r="BI226"/>
  <c r="BH226"/>
  <c r="BG226"/>
  <c r="BF226"/>
  <c r="T226"/>
  <c r="R226"/>
  <c r="P226"/>
  <c r="BI216"/>
  <c r="BH216"/>
  <c r="BG216"/>
  <c r="BF216"/>
  <c r="T216"/>
  <c r="R216"/>
  <c r="P216"/>
  <c r="BI205"/>
  <c r="BH205"/>
  <c r="BG205"/>
  <c r="BF205"/>
  <c r="T205"/>
  <c r="R205"/>
  <c r="P205"/>
  <c r="BI194"/>
  <c r="BH194"/>
  <c r="BG194"/>
  <c r="BF194"/>
  <c r="T194"/>
  <c r="R194"/>
  <c r="P194"/>
  <c r="BI192"/>
  <c r="BH192"/>
  <c r="BG192"/>
  <c r="BF192"/>
  <c r="T192"/>
  <c r="R192"/>
  <c r="P192"/>
  <c r="BI185"/>
  <c r="BH185"/>
  <c r="BG185"/>
  <c r="BF185"/>
  <c r="T185"/>
  <c r="R185"/>
  <c r="P185"/>
  <c r="BI183"/>
  <c r="BH183"/>
  <c r="BG183"/>
  <c r="BF183"/>
  <c r="T183"/>
  <c r="R183"/>
  <c r="P183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40"/>
  <c r="BH140"/>
  <c r="BG140"/>
  <c r="BF140"/>
  <c r="T140"/>
  <c r="R140"/>
  <c r="P140"/>
  <c r="BI128"/>
  <c r="BH128"/>
  <c r="BG128"/>
  <c r="BF128"/>
  <c r="T128"/>
  <c r="R128"/>
  <c r="P128"/>
  <c r="BI126"/>
  <c r="BH126"/>
  <c r="BG126"/>
  <c r="BF126"/>
  <c r="T126"/>
  <c r="R126"/>
  <c r="P126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92"/>
  <c r="J17"/>
  <c r="J12"/>
  <c r="J52"/>
  <c r="E7"/>
  <c r="E85"/>
  <c i="3" r="J37"/>
  <c r="J36"/>
  <c i="1" r="AY56"/>
  <c i="3" r="J35"/>
  <c i="1" r="AX56"/>
  <c i="3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550"/>
  <c r="BH1550"/>
  <c r="BG1550"/>
  <c r="BF1550"/>
  <c r="T1550"/>
  <c r="R1550"/>
  <c r="P1550"/>
  <c r="BI1542"/>
  <c r="BH1542"/>
  <c r="BG1542"/>
  <c r="BF1542"/>
  <c r="T1542"/>
  <c r="R1542"/>
  <c r="P1542"/>
  <c r="BI1534"/>
  <c r="BH1534"/>
  <c r="BG1534"/>
  <c r="BF1534"/>
  <c r="T1534"/>
  <c r="R1534"/>
  <c r="P1534"/>
  <c r="BI1526"/>
  <c r="BH1526"/>
  <c r="BG1526"/>
  <c r="BF1526"/>
  <c r="T1526"/>
  <c r="R1526"/>
  <c r="P1526"/>
  <c r="BI1518"/>
  <c r="BH1518"/>
  <c r="BG1518"/>
  <c r="BF1518"/>
  <c r="T1518"/>
  <c r="R1518"/>
  <c r="P1518"/>
  <c r="BI1516"/>
  <c r="BH1516"/>
  <c r="BG1516"/>
  <c r="BF1516"/>
  <c r="T1516"/>
  <c r="R1516"/>
  <c r="P1516"/>
  <c r="BI1514"/>
  <c r="BH1514"/>
  <c r="BG1514"/>
  <c r="BF1514"/>
  <c r="T1514"/>
  <c r="R1514"/>
  <c r="P1514"/>
  <c r="BI1511"/>
  <c r="BH1511"/>
  <c r="BG1511"/>
  <c r="BF1511"/>
  <c r="T1511"/>
  <c r="R1511"/>
  <c r="P1511"/>
  <c r="BI1508"/>
  <c r="BH1508"/>
  <c r="BG1508"/>
  <c r="BF1508"/>
  <c r="T1508"/>
  <c r="R1508"/>
  <c r="P1508"/>
  <c r="BI1501"/>
  <c r="BH1501"/>
  <c r="BG1501"/>
  <c r="BF1501"/>
  <c r="T1501"/>
  <c r="R1501"/>
  <c r="P1501"/>
  <c r="BI1498"/>
  <c r="BH1498"/>
  <c r="BG1498"/>
  <c r="BF1498"/>
  <c r="T1498"/>
  <c r="R1498"/>
  <c r="P1498"/>
  <c r="BI1494"/>
  <c r="BH1494"/>
  <c r="BG1494"/>
  <c r="BF1494"/>
  <c r="T1494"/>
  <c r="R1494"/>
  <c r="P1494"/>
  <c r="BI1485"/>
  <c r="BH1485"/>
  <c r="BG1485"/>
  <c r="BF1485"/>
  <c r="T1485"/>
  <c r="R1485"/>
  <c r="P1485"/>
  <c r="BI1481"/>
  <c r="BH1481"/>
  <c r="BG1481"/>
  <c r="BF1481"/>
  <c r="T1481"/>
  <c r="R1481"/>
  <c r="P1481"/>
  <c r="BI1478"/>
  <c r="BH1478"/>
  <c r="BG1478"/>
  <c r="BF1478"/>
  <c r="T1478"/>
  <c r="R1478"/>
  <c r="P1478"/>
  <c r="BI1474"/>
  <c r="BH1474"/>
  <c r="BG1474"/>
  <c r="BF1474"/>
  <c r="T1474"/>
  <c r="R1474"/>
  <c r="P1474"/>
  <c r="BI1473"/>
  <c r="BH1473"/>
  <c r="BG1473"/>
  <c r="BF1473"/>
  <c r="T1473"/>
  <c r="R1473"/>
  <c r="P1473"/>
  <c r="BI1469"/>
  <c r="BH1469"/>
  <c r="BG1469"/>
  <c r="BF1469"/>
  <c r="T1469"/>
  <c r="R1469"/>
  <c r="P1469"/>
  <c r="BI1464"/>
  <c r="BH1464"/>
  <c r="BG1464"/>
  <c r="BF1464"/>
  <c r="T1464"/>
  <c r="R1464"/>
  <c r="P1464"/>
  <c r="BI1458"/>
  <c r="BH1458"/>
  <c r="BG1458"/>
  <c r="BF1458"/>
  <c r="T1458"/>
  <c r="R1458"/>
  <c r="P1458"/>
  <c r="BI1452"/>
  <c r="BH1452"/>
  <c r="BG1452"/>
  <c r="BF1452"/>
  <c r="T1452"/>
  <c r="R1452"/>
  <c r="P1452"/>
  <c r="BI1446"/>
  <c r="BH1446"/>
  <c r="BG1446"/>
  <c r="BF1446"/>
  <c r="T1446"/>
  <c r="R1446"/>
  <c r="P1446"/>
  <c r="BI1444"/>
  <c r="BH1444"/>
  <c r="BG1444"/>
  <c r="BF1444"/>
  <c r="T1444"/>
  <c r="R1444"/>
  <c r="P1444"/>
  <c r="BI1438"/>
  <c r="BH1438"/>
  <c r="BG1438"/>
  <c r="BF1438"/>
  <c r="T1438"/>
  <c r="R1438"/>
  <c r="P1438"/>
  <c r="BI1432"/>
  <c r="BH1432"/>
  <c r="BG1432"/>
  <c r="BF1432"/>
  <c r="T1432"/>
  <c r="R1432"/>
  <c r="P1432"/>
  <c r="BI1428"/>
  <c r="BH1428"/>
  <c r="BG1428"/>
  <c r="BF1428"/>
  <c r="T1428"/>
  <c r="R1428"/>
  <c r="P1428"/>
  <c r="BI1425"/>
  <c r="BH1425"/>
  <c r="BG1425"/>
  <c r="BF1425"/>
  <c r="T1425"/>
  <c r="R1425"/>
  <c r="P1425"/>
  <c r="BI1422"/>
  <c r="BH1422"/>
  <c r="BG1422"/>
  <c r="BF1422"/>
  <c r="T1422"/>
  <c r="R1422"/>
  <c r="P1422"/>
  <c r="BI1418"/>
  <c r="BH1418"/>
  <c r="BG1418"/>
  <c r="BF1418"/>
  <c r="T1418"/>
  <c r="R1418"/>
  <c r="P1418"/>
  <c r="BI1416"/>
  <c r="BH1416"/>
  <c r="BG1416"/>
  <c r="BF1416"/>
  <c r="T1416"/>
  <c r="R1416"/>
  <c r="P1416"/>
  <c r="BI1412"/>
  <c r="BH1412"/>
  <c r="BG1412"/>
  <c r="BF1412"/>
  <c r="T1412"/>
  <c r="R1412"/>
  <c r="P1412"/>
  <c r="BI1409"/>
  <c r="BH1409"/>
  <c r="BG1409"/>
  <c r="BF1409"/>
  <c r="T1409"/>
  <c r="R1409"/>
  <c r="P1409"/>
  <c r="BI1408"/>
  <c r="BH1408"/>
  <c r="BG1408"/>
  <c r="BF1408"/>
  <c r="T1408"/>
  <c r="R1408"/>
  <c r="P1408"/>
  <c r="BI1407"/>
  <c r="BH1407"/>
  <c r="BG1407"/>
  <c r="BF1407"/>
  <c r="T1407"/>
  <c r="R1407"/>
  <c r="P1407"/>
  <c r="BI1405"/>
  <c r="BH1405"/>
  <c r="BG1405"/>
  <c r="BF1405"/>
  <c r="T1405"/>
  <c r="R1405"/>
  <c r="P1405"/>
  <c r="BI1404"/>
  <c r="BH1404"/>
  <c r="BG1404"/>
  <c r="BF1404"/>
  <c r="T1404"/>
  <c r="R1404"/>
  <c r="P1404"/>
  <c r="BI1402"/>
  <c r="BH1402"/>
  <c r="BG1402"/>
  <c r="BF1402"/>
  <c r="T1402"/>
  <c r="R1402"/>
  <c r="P1402"/>
  <c r="BI1400"/>
  <c r="BH1400"/>
  <c r="BG1400"/>
  <c r="BF1400"/>
  <c r="T1400"/>
  <c r="R1400"/>
  <c r="P1400"/>
  <c r="BI1398"/>
  <c r="BH1398"/>
  <c r="BG1398"/>
  <c r="BF1398"/>
  <c r="T1398"/>
  <c r="R1398"/>
  <c r="P1398"/>
  <c r="BI1397"/>
  <c r="BH1397"/>
  <c r="BG1397"/>
  <c r="BF1397"/>
  <c r="T1397"/>
  <c r="R1397"/>
  <c r="P1397"/>
  <c r="BI1396"/>
  <c r="BH1396"/>
  <c r="BG1396"/>
  <c r="BF1396"/>
  <c r="T1396"/>
  <c r="R1396"/>
  <c r="P1396"/>
  <c r="BI1394"/>
  <c r="BH1394"/>
  <c r="BG1394"/>
  <c r="BF1394"/>
  <c r="T1394"/>
  <c r="R1394"/>
  <c r="P1394"/>
  <c r="BI1393"/>
  <c r="BH1393"/>
  <c r="BG1393"/>
  <c r="BF1393"/>
  <c r="T1393"/>
  <c r="R1393"/>
  <c r="P1393"/>
  <c r="BI1391"/>
  <c r="BH1391"/>
  <c r="BG1391"/>
  <c r="BF1391"/>
  <c r="T1391"/>
  <c r="R1391"/>
  <c r="P1391"/>
  <c r="BI1389"/>
  <c r="BH1389"/>
  <c r="BG1389"/>
  <c r="BF1389"/>
  <c r="T1389"/>
  <c r="R1389"/>
  <c r="P1389"/>
  <c r="BI1388"/>
  <c r="BH1388"/>
  <c r="BG1388"/>
  <c r="BF1388"/>
  <c r="T1388"/>
  <c r="R1388"/>
  <c r="P1388"/>
  <c r="BI1387"/>
  <c r="BH1387"/>
  <c r="BG1387"/>
  <c r="BF1387"/>
  <c r="T1387"/>
  <c r="R1387"/>
  <c r="P1387"/>
  <c r="BI1386"/>
  <c r="BH1386"/>
  <c r="BG1386"/>
  <c r="BF1386"/>
  <c r="T1386"/>
  <c r="R1386"/>
  <c r="P1386"/>
  <c r="BI1385"/>
  <c r="BH1385"/>
  <c r="BG1385"/>
  <c r="BF1385"/>
  <c r="T1385"/>
  <c r="R1385"/>
  <c r="P1385"/>
  <c r="BI1384"/>
  <c r="BH1384"/>
  <c r="BG1384"/>
  <c r="BF1384"/>
  <c r="T1384"/>
  <c r="R1384"/>
  <c r="P1384"/>
  <c r="BI1383"/>
  <c r="BH1383"/>
  <c r="BG1383"/>
  <c r="BF1383"/>
  <c r="T1383"/>
  <c r="R1383"/>
  <c r="P1383"/>
  <c r="BI1382"/>
  <c r="BH1382"/>
  <c r="BG1382"/>
  <c r="BF1382"/>
  <c r="T1382"/>
  <c r="R1382"/>
  <c r="P1382"/>
  <c r="BI1381"/>
  <c r="BH1381"/>
  <c r="BG1381"/>
  <c r="BF1381"/>
  <c r="T1381"/>
  <c r="R1381"/>
  <c r="P1381"/>
  <c r="BI1380"/>
  <c r="BH1380"/>
  <c r="BG1380"/>
  <c r="BF1380"/>
  <c r="T1380"/>
  <c r="R1380"/>
  <c r="P1380"/>
  <c r="BI1379"/>
  <c r="BH1379"/>
  <c r="BG1379"/>
  <c r="BF1379"/>
  <c r="T1379"/>
  <c r="R1379"/>
  <c r="P1379"/>
  <c r="BI1378"/>
  <c r="BH1378"/>
  <c r="BG1378"/>
  <c r="BF1378"/>
  <c r="T1378"/>
  <c r="R1378"/>
  <c r="P1378"/>
  <c r="BI1377"/>
  <c r="BH1377"/>
  <c r="BG1377"/>
  <c r="BF1377"/>
  <c r="T1377"/>
  <c r="R1377"/>
  <c r="P1377"/>
  <c r="BI1352"/>
  <c r="BH1352"/>
  <c r="BG1352"/>
  <c r="BF1352"/>
  <c r="T1352"/>
  <c r="R1352"/>
  <c r="P1352"/>
  <c r="BI1350"/>
  <c r="BH1350"/>
  <c r="BG1350"/>
  <c r="BF1350"/>
  <c r="T1350"/>
  <c r="R1350"/>
  <c r="P1350"/>
  <c r="BI1348"/>
  <c r="BH1348"/>
  <c r="BG1348"/>
  <c r="BF1348"/>
  <c r="T1348"/>
  <c r="R1348"/>
  <c r="P1348"/>
  <c r="BI1343"/>
  <c r="BH1343"/>
  <c r="BG1343"/>
  <c r="BF1343"/>
  <c r="T1343"/>
  <c r="R1343"/>
  <c r="P1343"/>
  <c r="BI1341"/>
  <c r="BH1341"/>
  <c r="BG1341"/>
  <c r="BF1341"/>
  <c r="T1341"/>
  <c r="R1341"/>
  <c r="P1341"/>
  <c r="BI1339"/>
  <c r="BH1339"/>
  <c r="BG1339"/>
  <c r="BF1339"/>
  <c r="T1339"/>
  <c r="R1339"/>
  <c r="P1339"/>
  <c r="BI1303"/>
  <c r="BH1303"/>
  <c r="BG1303"/>
  <c r="BF1303"/>
  <c r="T1303"/>
  <c r="R1303"/>
  <c r="P1303"/>
  <c r="BI1298"/>
  <c r="BH1298"/>
  <c r="BG1298"/>
  <c r="BF1298"/>
  <c r="T1298"/>
  <c r="R1298"/>
  <c r="P1298"/>
  <c r="BI1295"/>
  <c r="BH1295"/>
  <c r="BG1295"/>
  <c r="BF1295"/>
  <c r="T1295"/>
  <c r="R1295"/>
  <c r="P1295"/>
  <c r="BI1293"/>
  <c r="BH1293"/>
  <c r="BG1293"/>
  <c r="BF1293"/>
  <c r="T1293"/>
  <c r="R1293"/>
  <c r="P1293"/>
  <c r="BI1291"/>
  <c r="BH1291"/>
  <c r="BG1291"/>
  <c r="BF1291"/>
  <c r="T1291"/>
  <c r="R1291"/>
  <c r="P1291"/>
  <c r="BI1289"/>
  <c r="BH1289"/>
  <c r="BG1289"/>
  <c r="BF1289"/>
  <c r="T1289"/>
  <c r="R1289"/>
  <c r="P1289"/>
  <c r="BI1286"/>
  <c r="BH1286"/>
  <c r="BG1286"/>
  <c r="BF1286"/>
  <c r="T1286"/>
  <c r="R1286"/>
  <c r="P1286"/>
  <c r="BI1282"/>
  <c r="BH1282"/>
  <c r="BG1282"/>
  <c r="BF1282"/>
  <c r="T1282"/>
  <c r="R1282"/>
  <c r="P1282"/>
  <c r="BI1280"/>
  <c r="BH1280"/>
  <c r="BG1280"/>
  <c r="BF1280"/>
  <c r="T1280"/>
  <c r="R1280"/>
  <c r="P1280"/>
  <c r="BI1276"/>
  <c r="BH1276"/>
  <c r="BG1276"/>
  <c r="BF1276"/>
  <c r="T1276"/>
  <c r="R1276"/>
  <c r="P1276"/>
  <c r="BI1274"/>
  <c r="BH1274"/>
  <c r="BG1274"/>
  <c r="BF1274"/>
  <c r="T1274"/>
  <c r="R1274"/>
  <c r="P1274"/>
  <c r="BI1272"/>
  <c r="BH1272"/>
  <c r="BG1272"/>
  <c r="BF1272"/>
  <c r="T1272"/>
  <c r="R1272"/>
  <c r="P1272"/>
  <c r="BI1270"/>
  <c r="BH1270"/>
  <c r="BG1270"/>
  <c r="BF1270"/>
  <c r="T1270"/>
  <c r="R1270"/>
  <c r="P1270"/>
  <c r="BI1269"/>
  <c r="BH1269"/>
  <c r="BG1269"/>
  <c r="BF1269"/>
  <c r="T1269"/>
  <c r="R1269"/>
  <c r="P1269"/>
  <c r="BI1267"/>
  <c r="BH1267"/>
  <c r="BG1267"/>
  <c r="BF1267"/>
  <c r="T1267"/>
  <c r="R1267"/>
  <c r="P1267"/>
  <c r="BI1266"/>
  <c r="BH1266"/>
  <c r="BG1266"/>
  <c r="BF1266"/>
  <c r="T1266"/>
  <c r="R1266"/>
  <c r="P1266"/>
  <c r="BI1264"/>
  <c r="BH1264"/>
  <c r="BG1264"/>
  <c r="BF1264"/>
  <c r="T1264"/>
  <c r="R1264"/>
  <c r="P1264"/>
  <c r="BI1261"/>
  <c r="BH1261"/>
  <c r="BG1261"/>
  <c r="BF1261"/>
  <c r="T1261"/>
  <c r="R1261"/>
  <c r="P1261"/>
  <c r="BI1259"/>
  <c r="BH1259"/>
  <c r="BG1259"/>
  <c r="BF1259"/>
  <c r="T1259"/>
  <c r="R1259"/>
  <c r="P1259"/>
  <c r="BI1258"/>
  <c r="BH1258"/>
  <c r="BG1258"/>
  <c r="BF1258"/>
  <c r="T1258"/>
  <c r="R1258"/>
  <c r="P1258"/>
  <c r="BI1256"/>
  <c r="BH1256"/>
  <c r="BG1256"/>
  <c r="BF1256"/>
  <c r="T1256"/>
  <c r="R1256"/>
  <c r="P1256"/>
  <c r="BI1254"/>
  <c r="BH1254"/>
  <c r="BG1254"/>
  <c r="BF1254"/>
  <c r="T1254"/>
  <c r="R1254"/>
  <c r="P1254"/>
  <c r="BI1253"/>
  <c r="BH1253"/>
  <c r="BG1253"/>
  <c r="BF1253"/>
  <c r="T1253"/>
  <c r="R1253"/>
  <c r="P1253"/>
  <c r="BI1250"/>
  <c r="BH1250"/>
  <c r="BG1250"/>
  <c r="BF1250"/>
  <c r="T1250"/>
  <c r="R1250"/>
  <c r="P1250"/>
  <c r="BI1245"/>
  <c r="BH1245"/>
  <c r="BG1245"/>
  <c r="BF1245"/>
  <c r="T1245"/>
  <c r="R1245"/>
  <c r="P1245"/>
  <c r="BI1243"/>
  <c r="BH1243"/>
  <c r="BG1243"/>
  <c r="BF1243"/>
  <c r="T1243"/>
  <c r="R1243"/>
  <c r="P1243"/>
  <c r="BI1241"/>
  <c r="BH1241"/>
  <c r="BG1241"/>
  <c r="BF1241"/>
  <c r="T1241"/>
  <c r="R1241"/>
  <c r="P1241"/>
  <c r="BI1238"/>
  <c r="BH1238"/>
  <c r="BG1238"/>
  <c r="BF1238"/>
  <c r="T1238"/>
  <c r="R1238"/>
  <c r="P1238"/>
  <c r="BI1236"/>
  <c r="BH1236"/>
  <c r="BG1236"/>
  <c r="BF1236"/>
  <c r="T1236"/>
  <c r="R1236"/>
  <c r="P1236"/>
  <c r="BI1233"/>
  <c r="BH1233"/>
  <c r="BG1233"/>
  <c r="BF1233"/>
  <c r="T1233"/>
  <c r="R1233"/>
  <c r="P1233"/>
  <c r="BI1232"/>
  <c r="BH1232"/>
  <c r="BG1232"/>
  <c r="BF1232"/>
  <c r="T1232"/>
  <c r="R1232"/>
  <c r="P1232"/>
  <c r="BI1231"/>
  <c r="BH1231"/>
  <c r="BG1231"/>
  <c r="BF1231"/>
  <c r="T1231"/>
  <c r="R1231"/>
  <c r="P1231"/>
  <c r="BI1229"/>
  <c r="BH1229"/>
  <c r="BG1229"/>
  <c r="BF1229"/>
  <c r="T1229"/>
  <c r="R1229"/>
  <c r="P1229"/>
  <c r="BI1225"/>
  <c r="BH1225"/>
  <c r="BG1225"/>
  <c r="BF1225"/>
  <c r="T1225"/>
  <c r="R1225"/>
  <c r="P1225"/>
  <c r="BI1221"/>
  <c r="BH1221"/>
  <c r="BG1221"/>
  <c r="BF1221"/>
  <c r="T1221"/>
  <c r="R1221"/>
  <c r="P1221"/>
  <c r="BI1220"/>
  <c r="BH1220"/>
  <c r="BG1220"/>
  <c r="BF1220"/>
  <c r="T1220"/>
  <c r="R1220"/>
  <c r="P1220"/>
  <c r="BI1219"/>
  <c r="BH1219"/>
  <c r="BG1219"/>
  <c r="BF1219"/>
  <c r="T1219"/>
  <c r="R1219"/>
  <c r="P1219"/>
  <c r="BI1218"/>
  <c r="BH1218"/>
  <c r="BG1218"/>
  <c r="BF1218"/>
  <c r="T1218"/>
  <c r="R1218"/>
  <c r="P1218"/>
  <c r="BI1214"/>
  <c r="BH1214"/>
  <c r="BG1214"/>
  <c r="BF1214"/>
  <c r="T1214"/>
  <c r="R1214"/>
  <c r="P1214"/>
  <c r="BI1213"/>
  <c r="BH1213"/>
  <c r="BG1213"/>
  <c r="BF1213"/>
  <c r="T1213"/>
  <c r="R1213"/>
  <c r="P1213"/>
  <c r="BI1209"/>
  <c r="BH1209"/>
  <c r="BG1209"/>
  <c r="BF1209"/>
  <c r="T1209"/>
  <c r="R1209"/>
  <c r="P1209"/>
  <c r="BI1206"/>
  <c r="BH1206"/>
  <c r="BG1206"/>
  <c r="BF1206"/>
  <c r="T1206"/>
  <c r="R1206"/>
  <c r="P1206"/>
  <c r="BI1203"/>
  <c r="BH1203"/>
  <c r="BG1203"/>
  <c r="BF1203"/>
  <c r="T1203"/>
  <c r="R1203"/>
  <c r="P1203"/>
  <c r="BI1201"/>
  <c r="BH1201"/>
  <c r="BG1201"/>
  <c r="BF1201"/>
  <c r="T1201"/>
  <c r="R1201"/>
  <c r="P1201"/>
  <c r="BI1198"/>
  <c r="BH1198"/>
  <c r="BG1198"/>
  <c r="BF1198"/>
  <c r="T1198"/>
  <c r="R1198"/>
  <c r="P1198"/>
  <c r="BI1195"/>
  <c r="BH1195"/>
  <c r="BG1195"/>
  <c r="BF1195"/>
  <c r="T1195"/>
  <c r="R1195"/>
  <c r="P1195"/>
  <c r="BI1193"/>
  <c r="BH1193"/>
  <c r="BG1193"/>
  <c r="BF1193"/>
  <c r="T1193"/>
  <c r="R1193"/>
  <c r="P1193"/>
  <c r="BI1190"/>
  <c r="BH1190"/>
  <c r="BG1190"/>
  <c r="BF1190"/>
  <c r="T1190"/>
  <c r="R1190"/>
  <c r="P1190"/>
  <c r="BI1187"/>
  <c r="BH1187"/>
  <c r="BG1187"/>
  <c r="BF1187"/>
  <c r="T1187"/>
  <c r="R1187"/>
  <c r="P1187"/>
  <c r="BI1184"/>
  <c r="BH1184"/>
  <c r="BG1184"/>
  <c r="BF1184"/>
  <c r="T1184"/>
  <c r="R1184"/>
  <c r="P1184"/>
  <c r="BI1181"/>
  <c r="BH1181"/>
  <c r="BG1181"/>
  <c r="BF1181"/>
  <c r="T1181"/>
  <c r="R1181"/>
  <c r="P1181"/>
  <c r="BI1178"/>
  <c r="BH1178"/>
  <c r="BG1178"/>
  <c r="BF1178"/>
  <c r="T1178"/>
  <c r="R1178"/>
  <c r="P1178"/>
  <c r="BI1175"/>
  <c r="BH1175"/>
  <c r="BG1175"/>
  <c r="BF1175"/>
  <c r="T1175"/>
  <c r="R1175"/>
  <c r="P1175"/>
  <c r="BI1174"/>
  <c r="BH1174"/>
  <c r="BG1174"/>
  <c r="BF1174"/>
  <c r="T1174"/>
  <c r="R1174"/>
  <c r="P1174"/>
  <c r="BI1173"/>
  <c r="BH1173"/>
  <c r="BG1173"/>
  <c r="BF1173"/>
  <c r="T1173"/>
  <c r="R1173"/>
  <c r="P1173"/>
  <c r="BI1166"/>
  <c r="BH1166"/>
  <c r="BG1166"/>
  <c r="BF1166"/>
  <c r="T1166"/>
  <c r="R1166"/>
  <c r="P1166"/>
  <c r="BI1164"/>
  <c r="BH1164"/>
  <c r="BG1164"/>
  <c r="BF1164"/>
  <c r="T1164"/>
  <c r="R1164"/>
  <c r="P1164"/>
  <c r="BI1159"/>
  <c r="BH1159"/>
  <c r="BG1159"/>
  <c r="BF1159"/>
  <c r="T1159"/>
  <c r="R1159"/>
  <c r="P1159"/>
  <c r="BI1155"/>
  <c r="BH1155"/>
  <c r="BG1155"/>
  <c r="BF1155"/>
  <c r="T1155"/>
  <c r="R1155"/>
  <c r="P1155"/>
  <c r="BI1151"/>
  <c r="BH1151"/>
  <c r="BG1151"/>
  <c r="BF1151"/>
  <c r="T1151"/>
  <c r="R1151"/>
  <c r="P1151"/>
  <c r="BI1147"/>
  <c r="BH1147"/>
  <c r="BG1147"/>
  <c r="BF1147"/>
  <c r="T1147"/>
  <c r="T1146"/>
  <c r="R1147"/>
  <c r="R1146"/>
  <c r="P1147"/>
  <c r="P1146"/>
  <c r="BI1144"/>
  <c r="BH1144"/>
  <c r="BG1144"/>
  <c r="BF1144"/>
  <c r="T1144"/>
  <c r="R1144"/>
  <c r="P1144"/>
  <c r="BI1142"/>
  <c r="BH1142"/>
  <c r="BG1142"/>
  <c r="BF1142"/>
  <c r="T1142"/>
  <c r="R1142"/>
  <c r="P1142"/>
  <c r="BI1140"/>
  <c r="BH1140"/>
  <c r="BG1140"/>
  <c r="BF1140"/>
  <c r="T1140"/>
  <c r="R1140"/>
  <c r="P1140"/>
  <c r="BI1138"/>
  <c r="BH1138"/>
  <c r="BG1138"/>
  <c r="BF1138"/>
  <c r="T1138"/>
  <c r="R1138"/>
  <c r="P1138"/>
  <c r="BI1136"/>
  <c r="BH1136"/>
  <c r="BG1136"/>
  <c r="BF1136"/>
  <c r="T1136"/>
  <c r="R1136"/>
  <c r="P1136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14"/>
  <c r="BH1114"/>
  <c r="BG1114"/>
  <c r="BF1114"/>
  <c r="T1114"/>
  <c r="R1114"/>
  <c r="P1114"/>
  <c r="BI1100"/>
  <c r="BH1100"/>
  <c r="BG1100"/>
  <c r="BF1100"/>
  <c r="T1100"/>
  <c r="R1100"/>
  <c r="P1100"/>
  <c r="BI1096"/>
  <c r="BH1096"/>
  <c r="BG1096"/>
  <c r="BF1096"/>
  <c r="T1096"/>
  <c r="R1096"/>
  <c r="P1096"/>
  <c r="BI1082"/>
  <c r="BH1082"/>
  <c r="BG1082"/>
  <c r="BF1082"/>
  <c r="T1082"/>
  <c r="R1082"/>
  <c r="P1082"/>
  <c r="BI1065"/>
  <c r="BH1065"/>
  <c r="BG1065"/>
  <c r="BF1065"/>
  <c r="T1065"/>
  <c r="R1065"/>
  <c r="P1065"/>
  <c r="BI1062"/>
  <c r="BH1062"/>
  <c r="BG1062"/>
  <c r="BF1062"/>
  <c r="T1062"/>
  <c r="R1062"/>
  <c r="P1062"/>
  <c r="BI1023"/>
  <c r="BH1023"/>
  <c r="BG1023"/>
  <c r="BF1023"/>
  <c r="T1023"/>
  <c r="R1023"/>
  <c r="P1023"/>
  <c r="BI1019"/>
  <c r="BH1019"/>
  <c r="BG1019"/>
  <c r="BF1019"/>
  <c r="T1019"/>
  <c r="R1019"/>
  <c r="P1019"/>
  <c r="BI1015"/>
  <c r="BH1015"/>
  <c r="BG1015"/>
  <c r="BF1015"/>
  <c r="T1015"/>
  <c r="R1015"/>
  <c r="P1015"/>
  <c r="BI1011"/>
  <c r="BH1011"/>
  <c r="BG1011"/>
  <c r="BF1011"/>
  <c r="T1011"/>
  <c r="R1011"/>
  <c r="P1011"/>
  <c r="BI1008"/>
  <c r="BH1008"/>
  <c r="BG1008"/>
  <c r="BF1008"/>
  <c r="T1008"/>
  <c r="R1008"/>
  <c r="P1008"/>
  <c r="BI1006"/>
  <c r="BH1006"/>
  <c r="BG1006"/>
  <c r="BF1006"/>
  <c r="T1006"/>
  <c r="R1006"/>
  <c r="P1006"/>
  <c r="BI1002"/>
  <c r="BH1002"/>
  <c r="BG1002"/>
  <c r="BF1002"/>
  <c r="T1002"/>
  <c r="R1002"/>
  <c r="P1002"/>
  <c r="BI993"/>
  <c r="BH993"/>
  <c r="BG993"/>
  <c r="BF993"/>
  <c r="T993"/>
  <c r="R993"/>
  <c r="P993"/>
  <c r="BI990"/>
  <c r="BH990"/>
  <c r="BG990"/>
  <c r="BF990"/>
  <c r="T990"/>
  <c r="R990"/>
  <c r="P990"/>
  <c r="BI986"/>
  <c r="BH986"/>
  <c r="BG986"/>
  <c r="BF986"/>
  <c r="T986"/>
  <c r="R986"/>
  <c r="P986"/>
  <c r="BI971"/>
  <c r="BH971"/>
  <c r="BG971"/>
  <c r="BF971"/>
  <c r="T971"/>
  <c r="R971"/>
  <c r="P971"/>
  <c r="BI968"/>
  <c r="BH968"/>
  <c r="BG968"/>
  <c r="BF968"/>
  <c r="T968"/>
  <c r="R968"/>
  <c r="P968"/>
  <c r="BI964"/>
  <c r="BH964"/>
  <c r="BG964"/>
  <c r="BF964"/>
  <c r="T964"/>
  <c r="R964"/>
  <c r="P964"/>
  <c r="BI949"/>
  <c r="BH949"/>
  <c r="BG949"/>
  <c r="BF949"/>
  <c r="T949"/>
  <c r="R949"/>
  <c r="P949"/>
  <c r="BI945"/>
  <c r="BH945"/>
  <c r="BG945"/>
  <c r="BF945"/>
  <c r="T945"/>
  <c r="T944"/>
  <c r="R945"/>
  <c r="R944"/>
  <c r="P945"/>
  <c r="P944"/>
  <c r="BI908"/>
  <c r="BH908"/>
  <c r="BG908"/>
  <c r="BF908"/>
  <c r="T908"/>
  <c r="R908"/>
  <c r="P908"/>
  <c r="BI906"/>
  <c r="BH906"/>
  <c r="BG906"/>
  <c r="BF906"/>
  <c r="T906"/>
  <c r="R906"/>
  <c r="P906"/>
  <c r="BI891"/>
  <c r="BH891"/>
  <c r="BG891"/>
  <c r="BF891"/>
  <c r="T891"/>
  <c r="R891"/>
  <c r="P891"/>
  <c r="BI850"/>
  <c r="BH850"/>
  <c r="BG850"/>
  <c r="BF850"/>
  <c r="T850"/>
  <c r="R850"/>
  <c r="P850"/>
  <c r="BI846"/>
  <c r="BH846"/>
  <c r="BG846"/>
  <c r="BF846"/>
  <c r="T846"/>
  <c r="R846"/>
  <c r="P846"/>
  <c r="BI781"/>
  <c r="BH781"/>
  <c r="BG781"/>
  <c r="BF781"/>
  <c r="T781"/>
  <c r="R781"/>
  <c r="P781"/>
  <c r="BI767"/>
  <c r="BH767"/>
  <c r="BG767"/>
  <c r="BF767"/>
  <c r="T767"/>
  <c r="R767"/>
  <c r="P767"/>
  <c r="BI751"/>
  <c r="BH751"/>
  <c r="BG751"/>
  <c r="BF751"/>
  <c r="T751"/>
  <c r="R751"/>
  <c r="P751"/>
  <c r="BI735"/>
  <c r="BH735"/>
  <c r="BG735"/>
  <c r="BF735"/>
  <c r="T735"/>
  <c r="R735"/>
  <c r="P735"/>
  <c r="BI732"/>
  <c r="BH732"/>
  <c r="BG732"/>
  <c r="BF732"/>
  <c r="T732"/>
  <c r="R732"/>
  <c r="P732"/>
  <c r="BI692"/>
  <c r="BH692"/>
  <c r="BG692"/>
  <c r="BF692"/>
  <c r="T692"/>
  <c r="R692"/>
  <c r="P692"/>
  <c r="BI652"/>
  <c r="BH652"/>
  <c r="BG652"/>
  <c r="BF652"/>
  <c r="T652"/>
  <c r="R652"/>
  <c r="P652"/>
  <c r="BI612"/>
  <c r="BH612"/>
  <c r="BG612"/>
  <c r="BF612"/>
  <c r="T612"/>
  <c r="R612"/>
  <c r="P612"/>
  <c r="BI560"/>
  <c r="BH560"/>
  <c r="BG560"/>
  <c r="BF560"/>
  <c r="T560"/>
  <c r="R560"/>
  <c r="P560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26"/>
  <c r="BH526"/>
  <c r="BG526"/>
  <c r="BF526"/>
  <c r="T526"/>
  <c r="R526"/>
  <c r="P526"/>
  <c r="BI510"/>
  <c r="BH510"/>
  <c r="BG510"/>
  <c r="BF510"/>
  <c r="T510"/>
  <c r="R510"/>
  <c r="P510"/>
  <c r="BI494"/>
  <c r="BH494"/>
  <c r="BG494"/>
  <c r="BF494"/>
  <c r="T494"/>
  <c r="R494"/>
  <c r="P494"/>
  <c r="BI491"/>
  <c r="BH491"/>
  <c r="BG491"/>
  <c r="BF491"/>
  <c r="T491"/>
  <c r="R491"/>
  <c r="P491"/>
  <c r="BI450"/>
  <c r="BH450"/>
  <c r="BG450"/>
  <c r="BF450"/>
  <c r="T450"/>
  <c r="R450"/>
  <c r="P450"/>
  <c r="BI412"/>
  <c r="BH412"/>
  <c r="BG412"/>
  <c r="BF412"/>
  <c r="T412"/>
  <c r="R412"/>
  <c r="P412"/>
  <c r="BI370"/>
  <c r="BH370"/>
  <c r="BG370"/>
  <c r="BF370"/>
  <c r="T370"/>
  <c r="R370"/>
  <c r="P370"/>
  <c r="BI368"/>
  <c r="BH368"/>
  <c r="BG368"/>
  <c r="BF368"/>
  <c r="T368"/>
  <c r="R368"/>
  <c r="P368"/>
  <c r="BI344"/>
  <c r="BH344"/>
  <c r="BG344"/>
  <c r="BF344"/>
  <c r="T344"/>
  <c r="R344"/>
  <c r="P344"/>
  <c r="BI342"/>
  <c r="BH342"/>
  <c r="BG342"/>
  <c r="BF342"/>
  <c r="T342"/>
  <c r="R342"/>
  <c r="P342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12"/>
  <c r="BH312"/>
  <c r="BG312"/>
  <c r="BF312"/>
  <c r="T312"/>
  <c r="R312"/>
  <c r="P312"/>
  <c r="BI306"/>
  <c r="BH306"/>
  <c r="BG306"/>
  <c r="BF306"/>
  <c r="T306"/>
  <c r="R306"/>
  <c r="P306"/>
  <c r="BI304"/>
  <c r="BH304"/>
  <c r="BG304"/>
  <c r="BF304"/>
  <c r="T304"/>
  <c r="R304"/>
  <c r="P304"/>
  <c r="BI298"/>
  <c r="BH298"/>
  <c r="BG298"/>
  <c r="BF298"/>
  <c r="T298"/>
  <c r="R298"/>
  <c r="P298"/>
  <c r="BI291"/>
  <c r="BH291"/>
  <c r="BG291"/>
  <c r="BF291"/>
  <c r="T291"/>
  <c r="R291"/>
  <c r="P291"/>
  <c r="BI219"/>
  <c r="BH219"/>
  <c r="BG219"/>
  <c r="BF219"/>
  <c r="T219"/>
  <c r="R219"/>
  <c r="P219"/>
  <c r="BI203"/>
  <c r="BH203"/>
  <c r="BG203"/>
  <c r="BF203"/>
  <c r="T203"/>
  <c r="R203"/>
  <c r="P203"/>
  <c r="BI201"/>
  <c r="BH201"/>
  <c r="BG201"/>
  <c r="BF201"/>
  <c r="T201"/>
  <c r="R201"/>
  <c r="P201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67"/>
  <c r="BH167"/>
  <c r="BG167"/>
  <c r="BF167"/>
  <c r="T167"/>
  <c r="R167"/>
  <c r="P167"/>
  <c r="BI159"/>
  <c r="BH159"/>
  <c r="BG159"/>
  <c r="BF159"/>
  <c r="T159"/>
  <c r="R159"/>
  <c r="P159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J99"/>
  <c r="J98"/>
  <c r="F98"/>
  <c r="F96"/>
  <c r="E94"/>
  <c r="J55"/>
  <c r="J54"/>
  <c r="F54"/>
  <c r="F52"/>
  <c r="E50"/>
  <c r="J18"/>
  <c r="E18"/>
  <c r="F99"/>
  <c r="J17"/>
  <c r="J12"/>
  <c r="J96"/>
  <c r="E7"/>
  <c r="E48"/>
  <c i="1" r="L50"/>
  <c r="AM50"/>
  <c r="AM49"/>
  <c r="L49"/>
  <c r="AM47"/>
  <c r="L47"/>
  <c r="L45"/>
  <c r="L44"/>
  <c i="2" r="BK1534"/>
  <c r="BK1481"/>
  <c r="J1469"/>
  <c r="BK1409"/>
  <c r="J1397"/>
  <c r="J1382"/>
  <c r="BK1293"/>
  <c r="BK1253"/>
  <c r="BK1213"/>
  <c r="J1142"/>
  <c r="J1096"/>
  <c r="BK906"/>
  <c r="BK370"/>
  <c r="J201"/>
  <c r="J115"/>
  <c r="J1446"/>
  <c r="J1402"/>
  <c r="BK1381"/>
  <c r="BK1282"/>
  <c r="J1258"/>
  <c r="BK1243"/>
  <c r="BK1209"/>
  <c r="BK1187"/>
  <c r="J1155"/>
  <c r="J1023"/>
  <c r="J945"/>
  <c r="J546"/>
  <c r="J314"/>
  <c r="BK1550"/>
  <c r="BK1393"/>
  <c r="J1341"/>
  <c r="BK1258"/>
  <c r="BK1238"/>
  <c r="BK1195"/>
  <c r="J1147"/>
  <c r="J968"/>
  <c r="BK692"/>
  <c r="J312"/>
  <c r="J167"/>
  <c r="BK113"/>
  <c i="3" r="BK127"/>
  <c r="J100"/>
  <c r="BK120"/>
  <c r="J89"/>
  <c r="BK133"/>
  <c r="BK117"/>
  <c i="4" r="J672"/>
  <c r="J570"/>
  <c r="BK503"/>
  <c r="BK347"/>
  <c r="J257"/>
  <c r="BK194"/>
  <c r="BK159"/>
  <c r="J616"/>
  <c r="J548"/>
  <c r="J522"/>
  <c r="J429"/>
  <c r="J675"/>
  <c r="BK578"/>
  <c r="J516"/>
  <c r="J354"/>
  <c r="J183"/>
  <c r="J107"/>
  <c i="5" r="J93"/>
  <c r="J95"/>
  <c r="BK133"/>
  <c i="6" r="BK573"/>
  <c r="J513"/>
  <c r="BK479"/>
  <c r="J404"/>
  <c r="BK345"/>
  <c r="BK292"/>
  <c r="J235"/>
  <c r="BK145"/>
  <c r="J552"/>
  <c r="J500"/>
  <c r="BK469"/>
  <c r="BK406"/>
  <c r="BK322"/>
  <c r="BK501"/>
  <c r="BK464"/>
  <c r="BK419"/>
  <c r="J402"/>
  <c r="BK371"/>
  <c r="BK347"/>
  <c r="J341"/>
  <c r="J298"/>
  <c r="BK276"/>
  <c r="J256"/>
  <c r="J202"/>
  <c r="J259"/>
  <c r="BK228"/>
  <c r="J172"/>
  <c r="BK127"/>
  <c i="7" r="BK112"/>
  <c r="BK109"/>
  <c r="J109"/>
  <c i="2" r="J1550"/>
  <c r="BK1508"/>
  <c r="J1485"/>
  <c r="BK1438"/>
  <c r="J1398"/>
  <c r="BK1384"/>
  <c r="J1295"/>
  <c r="J1267"/>
  <c r="J1236"/>
  <c r="J1201"/>
  <c r="BK1144"/>
  <c r="J908"/>
  <c r="BK494"/>
  <c r="BK312"/>
  <c r="BK159"/>
  <c r="BK111"/>
  <c r="BK1514"/>
  <c r="BK1398"/>
  <c r="BK1380"/>
  <c r="J1280"/>
  <c r="J1254"/>
  <c r="J1245"/>
  <c r="BK1206"/>
  <c r="J1173"/>
  <c r="J1062"/>
  <c r="BK964"/>
  <c r="BK560"/>
  <c r="BK412"/>
  <c r="BK219"/>
  <c r="BK105"/>
  <c r="BK1377"/>
  <c r="BK1280"/>
  <c r="J1243"/>
  <c r="BK1220"/>
  <c r="BK1184"/>
  <c r="BK1100"/>
  <c r="J986"/>
  <c r="J326"/>
  <c r="J134"/>
  <c i="3" r="BK154"/>
  <c r="J142"/>
  <c r="BK116"/>
  <c r="BK158"/>
  <c r="BK156"/>
  <c r="BK129"/>
  <c r="J110"/>
  <c i="4" r="BK675"/>
  <c r="BK616"/>
  <c r="J563"/>
  <c r="J318"/>
  <c r="J216"/>
  <c r="J140"/>
  <c r="BK119"/>
  <c r="J629"/>
  <c r="BK560"/>
  <c r="BK500"/>
  <c r="J614"/>
  <c r="J551"/>
  <c r="BK480"/>
  <c r="J358"/>
  <c r="J194"/>
  <c r="BK111"/>
  <c i="5" r="J130"/>
  <c r="J124"/>
  <c r="J110"/>
  <c r="J96"/>
  <c i="6" r="BK544"/>
  <c r="J499"/>
  <c r="BK411"/>
  <c r="J287"/>
  <c r="J265"/>
  <c r="BK202"/>
  <c r="BK146"/>
  <c r="BK576"/>
  <c r="J519"/>
  <c r="J471"/>
  <c r="J345"/>
  <c r="BK588"/>
  <c r="J544"/>
  <c r="BK230"/>
  <c r="BK185"/>
  <c r="J109"/>
  <c r="BK166"/>
  <c i="7" r="BK143"/>
  <c r="BK98"/>
  <c r="J142"/>
  <c r="BK104"/>
  <c i="2" r="BK1542"/>
  <c r="BK1511"/>
  <c r="J1474"/>
  <c r="BK1422"/>
  <c r="BK1408"/>
  <c r="J1385"/>
  <c r="J1343"/>
  <c r="J1261"/>
  <c r="J1190"/>
  <c r="J1181"/>
  <c r="BK1151"/>
  <c r="BK1127"/>
  <c r="J1011"/>
  <c r="BK846"/>
  <c r="BK134"/>
  <c i="1" r="AS54"/>
  <c i="2" r="J1259"/>
  <c r="J846"/>
  <c r="J450"/>
  <c r="BK119"/>
  <c r="BK1446"/>
  <c r="BK1407"/>
  <c r="BK1382"/>
  <c r="J1282"/>
  <c r="BK1245"/>
  <c r="BK1201"/>
  <c r="BK1006"/>
  <c r="BK971"/>
  <c r="J526"/>
  <c r="BK298"/>
  <c r="J127"/>
  <c i="3" r="J149"/>
  <c r="J103"/>
  <c r="J119"/>
  <c r="BK112"/>
  <c r="BK142"/>
  <c r="BK115"/>
  <c r="J98"/>
  <c i="4" r="J649"/>
  <c r="J462"/>
  <c r="BK356"/>
  <c r="BK245"/>
  <c r="BK165"/>
  <c r="BK98"/>
  <c r="BK614"/>
  <c r="J547"/>
  <c r="J465"/>
  <c r="J347"/>
  <c r="BK709"/>
  <c r="J684"/>
  <c r="BK591"/>
  <c r="BK531"/>
  <c r="BK318"/>
  <c r="J233"/>
  <c r="J119"/>
  <c i="5" r="J145"/>
  <c r="BK130"/>
  <c r="BK116"/>
  <c i="6" r="BK580"/>
  <c r="BK459"/>
  <c r="J417"/>
  <c r="BK359"/>
  <c r="BK304"/>
  <c r="BK207"/>
  <c r="J154"/>
  <c r="BK549"/>
  <c r="BK507"/>
  <c r="J454"/>
  <c r="BK390"/>
  <c r="BK287"/>
  <c r="BK552"/>
  <c r="J498"/>
  <c r="BK438"/>
  <c r="J426"/>
  <c r="J395"/>
  <c r="J316"/>
  <c r="BK271"/>
  <c r="BK222"/>
  <c r="J146"/>
  <c r="J230"/>
  <c r="BK174"/>
  <c r="J160"/>
  <c i="7" r="J101"/>
  <c i="2" r="J1378"/>
  <c r="BK1256"/>
  <c r="J1214"/>
  <c r="J1138"/>
  <c r="J949"/>
  <c r="BK326"/>
  <c r="J129"/>
  <c r="BK1516"/>
  <c r="J1425"/>
  <c r="BK1383"/>
  <c r="BK1214"/>
  <c r="J1164"/>
  <c r="J1082"/>
  <c r="J850"/>
  <c r="BK368"/>
  <c r="BK131"/>
  <c r="BK1402"/>
  <c r="BK1303"/>
  <c r="BK1254"/>
  <c r="BK1190"/>
  <c r="BK1062"/>
  <c r="J751"/>
  <c r="J306"/>
  <c r="BK129"/>
  <c i="3" r="BK139"/>
  <c r="J107"/>
  <c r="J115"/>
  <c r="BK145"/>
  <c r="BK113"/>
  <c i="4" r="J666"/>
  <c r="BK551"/>
  <c r="BK401"/>
  <c r="BK257"/>
  <c r="BK163"/>
  <c r="J707"/>
  <c r="BK575"/>
  <c r="BK516"/>
  <c r="BK669"/>
  <c r="J566"/>
  <c r="BK465"/>
  <c r="BK226"/>
  <c r="J115"/>
  <c i="5" r="J87"/>
  <c r="BK127"/>
  <c r="J113"/>
  <c i="6" r="BK535"/>
  <c r="J487"/>
  <c r="J386"/>
  <c r="BK343"/>
  <c r="J147"/>
  <c r="BK586"/>
  <c r="J444"/>
  <c r="J354"/>
  <c r="J571"/>
  <c r="BK484"/>
  <c r="BK415"/>
  <c i="2" r="J1511"/>
  <c r="J1498"/>
  <c r="J1478"/>
  <c r="BK1428"/>
  <c r="BK1391"/>
  <c r="J1379"/>
  <c r="J1274"/>
  <c r="BK1233"/>
  <c r="BK1198"/>
  <c r="J1184"/>
  <c r="BK1008"/>
  <c r="J652"/>
  <c r="BK324"/>
  <c r="BK146"/>
  <c r="BK107"/>
  <c r="BK1526"/>
  <c r="J1494"/>
  <c r="BK1396"/>
  <c r="J1350"/>
  <c r="J1272"/>
  <c r="J1250"/>
  <c r="J1241"/>
  <c r="BK1229"/>
  <c r="BK1175"/>
  <c r="BK1138"/>
  <c r="J1065"/>
  <c r="J990"/>
  <c r="BK652"/>
  <c r="J491"/>
  <c r="J152"/>
  <c r="BK1444"/>
  <c r="BK1379"/>
  <c r="BK1270"/>
  <c r="BK1250"/>
  <c r="BK1225"/>
  <c r="J1175"/>
  <c r="J1002"/>
  <c r="J767"/>
  <c r="J368"/>
  <c r="J291"/>
  <c r="BK125"/>
  <c i="3" r="J133"/>
  <c r="BK110"/>
  <c r="J156"/>
  <c r="BK98"/>
  <c r="J145"/>
  <c r="J125"/>
  <c r="J99"/>
  <c i="4" r="J659"/>
  <c r="BK581"/>
  <c r="J534"/>
  <c r="BK377"/>
  <c r="BK278"/>
  <c r="J226"/>
  <c r="BK107"/>
  <c r="BK659"/>
  <c r="BK570"/>
  <c r="J486"/>
  <c r="BK358"/>
  <c r="BK649"/>
  <c r="J560"/>
  <c r="BK458"/>
  <c r="J281"/>
  <c r="J163"/>
  <c i="5" r="J143"/>
  <c r="J135"/>
  <c r="J140"/>
  <c r="BK95"/>
  <c i="6" r="J542"/>
  <c r="J493"/>
  <c r="J438"/>
  <c r="BK354"/>
  <c r="J334"/>
  <c r="BK251"/>
  <c r="J166"/>
  <c r="BK121"/>
  <c r="J535"/>
  <c r="J479"/>
  <c r="BK436"/>
  <c r="BK378"/>
  <c r="J580"/>
  <c r="J549"/>
  <c r="BK493"/>
  <c r="J459"/>
  <c r="J411"/>
  <c r="BK382"/>
  <c r="J359"/>
  <c r="J339"/>
  <c r="J322"/>
  <c r="J292"/>
  <c r="BK243"/>
  <c r="J193"/>
  <c r="BK144"/>
  <c r="J237"/>
  <c r="BK154"/>
  <c r="J121"/>
  <c i="7" r="BK141"/>
  <c r="J90"/>
  <c r="J98"/>
  <c r="BK106"/>
  <c r="BK101"/>
  <c i="2" r="J1501"/>
  <c r="BK1478"/>
  <c r="BK1425"/>
  <c r="J1409"/>
  <c r="BK1394"/>
  <c r="J1380"/>
  <c r="BK1276"/>
  <c r="J1225"/>
  <c r="J1187"/>
  <c r="J1136"/>
  <c r="J1015"/>
  <c r="J732"/>
  <c r="BK342"/>
  <c r="J119"/>
  <c r="BK1518"/>
  <c r="J1458"/>
  <c r="BK1418"/>
  <c r="BK1385"/>
  <c r="J1293"/>
  <c r="J1270"/>
  <c r="BK1219"/>
  <c r="BK1181"/>
  <c r="BK1142"/>
  <c r="BK1096"/>
  <c r="J993"/>
  <c r="BK735"/>
  <c r="J510"/>
  <c r="J131"/>
  <c r="J1438"/>
  <c r="BK1386"/>
  <c r="BK1295"/>
  <c r="J1253"/>
  <c r="J1232"/>
  <c r="BK1164"/>
  <c r="BK1015"/>
  <c r="BK781"/>
  <c r="J549"/>
  <c r="J304"/>
  <c r="BK152"/>
  <c r="J111"/>
  <c i="3" r="BK124"/>
  <c r="BK99"/>
  <c r="J117"/>
  <c r="J96"/>
  <c r="J139"/>
  <c r="J116"/>
  <c r="BK101"/>
  <c i="4" r="BK585"/>
  <c r="J545"/>
  <c r="BK443"/>
  <c r="BK354"/>
  <c r="J245"/>
  <c r="J169"/>
  <c r="BK681"/>
  <c r="J581"/>
  <c r="BK524"/>
  <c r="J443"/>
  <c r="BK666"/>
  <c r="BK563"/>
  <c r="J526"/>
  <c r="BK292"/>
  <c r="J171"/>
  <c i="5" r="BK145"/>
  <c r="BK107"/>
  <c r="BK93"/>
  <c r="J116"/>
  <c i="6" r="J569"/>
  <c r="J516"/>
  <c r="J430"/>
  <c r="J375"/>
  <c r="J278"/>
  <c r="J243"/>
  <c r="BK172"/>
  <c r="J100"/>
  <c r="J501"/>
  <c r="J443"/>
  <c r="BK402"/>
  <c r="BK310"/>
  <c r="J573"/>
  <c r="J197"/>
  <c r="J133"/>
  <c r="BK256"/>
  <c r="J222"/>
  <c r="BK152"/>
  <c i="7" r="J129"/>
  <c r="J138"/>
  <c r="J106"/>
  <c i="2" r="J1534"/>
  <c r="J1508"/>
  <c r="BK1485"/>
  <c r="BK1464"/>
  <c r="J1412"/>
  <c r="J1389"/>
  <c r="J1377"/>
  <c r="BK1272"/>
  <c r="J1229"/>
  <c r="J1203"/>
  <c r="BK1140"/>
  <c r="J964"/>
  <c r="BK510"/>
  <c r="BK344"/>
  <c r="J298"/>
  <c r="BK121"/>
  <c r="BK1432"/>
  <c r="BK1400"/>
  <c r="BK1378"/>
  <c r="J1291"/>
  <c r="J1276"/>
  <c r="J1006"/>
  <c r="J692"/>
  <c r="J324"/>
  <c r="BK184"/>
  <c r="J1400"/>
  <c r="BK1343"/>
  <c r="BK1267"/>
  <c r="J1233"/>
  <c r="BK1178"/>
  <c r="J1140"/>
  <c r="J906"/>
  <c r="J370"/>
  <c r="J175"/>
  <c r="BK115"/>
  <c i="3" r="BK136"/>
  <c r="J121"/>
  <c r="BK89"/>
  <c r="J157"/>
  <c r="J130"/>
  <c r="BK109"/>
  <c i="4" r="J700"/>
  <c r="J602"/>
  <c r="BK566"/>
  <c r="J419"/>
  <c r="BK329"/>
  <c r="BK205"/>
  <c r="BK140"/>
  <c r="BK692"/>
  <c r="J587"/>
  <c r="J531"/>
  <c r="J440"/>
  <c r="J329"/>
  <c r="J709"/>
  <c r="BK672"/>
  <c r="BK573"/>
  <c r="J503"/>
  <c r="J447"/>
  <c r="J185"/>
  <c r="BK103"/>
  <c i="5" r="BK124"/>
  <c r="BK143"/>
  <c r="BK114"/>
  <c r="BK101"/>
  <c i="6" r="J529"/>
  <c r="BK444"/>
  <c r="J382"/>
  <c r="BK316"/>
  <c r="BK237"/>
  <c r="BK164"/>
  <c r="J115"/>
  <c r="BK529"/>
  <c r="J477"/>
  <c r="J415"/>
  <c r="BK334"/>
  <c r="BK569"/>
  <c r="J507"/>
  <c r="BK471"/>
  <c r="BK413"/>
  <c r="BK375"/>
  <c r="BK278"/>
  <c r="J251"/>
  <c r="BK193"/>
  <c r="J127"/>
  <c r="BK209"/>
  <c r="BK147"/>
  <c i="7" r="BK138"/>
  <c r="BK142"/>
  <c i="2" r="J1303"/>
  <c r="J1221"/>
  <c r="J1178"/>
  <c r="BK1023"/>
  <c r="BK546"/>
  <c r="BK291"/>
  <c r="BK109"/>
  <c r="J1473"/>
  <c r="BK1397"/>
  <c r="J1339"/>
  <c r="J1193"/>
  <c r="J1131"/>
  <c r="BK1002"/>
  <c r="J612"/>
  <c r="J203"/>
  <c r="BK1458"/>
  <c r="J1383"/>
  <c r="BK1274"/>
  <c r="J1209"/>
  <c r="BK1136"/>
  <c r="BK850"/>
  <c r="J344"/>
  <c r="J121"/>
  <c i="3" r="J129"/>
  <c r="BK96"/>
  <c r="J101"/>
  <c r="J136"/>
  <c r="BK107"/>
  <c i="4" r="BK684"/>
  <c r="J575"/>
  <c r="BK447"/>
  <c r="BK275"/>
  <c r="BK183"/>
  <c r="J663"/>
  <c r="J555"/>
  <c r="J458"/>
  <c r="J618"/>
  <c r="J524"/>
  <c r="BK440"/>
  <c r="BK192"/>
  <c r="J98"/>
  <c i="5" r="BK120"/>
  <c r="BK113"/>
  <c r="J104"/>
  <c i="6" r="BK521"/>
  <c r="J464"/>
  <c r="BK366"/>
  <c r="J328"/>
  <c r="BK140"/>
  <c r="BK494"/>
  <c r="J413"/>
  <c r="BK341"/>
  <c r="J558"/>
  <c r="J469"/>
  <c i="2" r="J1526"/>
  <c r="BK1501"/>
  <c r="J1444"/>
  <c r="J1418"/>
  <c r="BK1405"/>
  <c r="J1386"/>
  <c r="BK1348"/>
  <c r="BK1264"/>
  <c r="J1220"/>
  <c r="BK1166"/>
  <c r="BK1131"/>
  <c r="BK968"/>
  <c r="BK526"/>
  <c r="BK304"/>
  <c r="J123"/>
  <c r="J1516"/>
  <c r="BK1469"/>
  <c r="J1422"/>
  <c r="J1388"/>
  <c r="J1298"/>
  <c r="BK1266"/>
  <c r="BK1236"/>
  <c r="BK1221"/>
  <c r="J1198"/>
  <c r="J1166"/>
  <c r="J1127"/>
  <c r="J1008"/>
  <c r="J781"/>
  <c r="J342"/>
  <c r="BK201"/>
  <c r="BK127"/>
  <c r="J1405"/>
  <c r="J1384"/>
  <c r="BK1291"/>
  <c r="J1213"/>
  <c r="BK1129"/>
  <c r="BK1019"/>
  <c r="BK891"/>
  <c r="J494"/>
  <c r="BK140"/>
  <c i="3" r="J158"/>
  <c r="J148"/>
  <c r="BK119"/>
  <c r="J86"/>
  <c r="BK114"/>
  <c r="BK151"/>
  <c r="J112"/>
  <c r="BK105"/>
  <c i="4" r="BK707"/>
  <c r="BK610"/>
  <c r="BK556"/>
  <c r="BK429"/>
  <c r="J307"/>
  <c r="BK171"/>
  <c r="J126"/>
  <c r="BK700"/>
  <c r="BK602"/>
  <c r="BK538"/>
  <c r="BK462"/>
  <c r="BK607"/>
  <c r="BK548"/>
  <c r="BK486"/>
  <c r="J415"/>
  <c r="BK216"/>
  <c r="BK126"/>
  <c i="5" r="J127"/>
  <c r="J120"/>
  <c r="J114"/>
  <c r="J107"/>
  <c i="6" r="BK568"/>
  <c r="BK498"/>
  <c r="BK454"/>
  <c r="J378"/>
  <c r="J276"/>
  <c r="BK215"/>
  <c r="BK197"/>
  <c r="J152"/>
  <c r="J588"/>
  <c r="BK516"/>
  <c r="BK417"/>
  <c r="J350"/>
  <c r="J592"/>
  <c r="J568"/>
  <c r="BK519"/>
  <c r="J474"/>
  <c r="J436"/>
  <c r="J366"/>
  <c r="J343"/>
  <c r="BK328"/>
  <c r="J310"/>
  <c r="BK265"/>
  <c r="J215"/>
  <c r="J164"/>
  <c r="BK115"/>
  <c r="J207"/>
  <c r="J145"/>
  <c r="J105"/>
  <c i="7" r="J103"/>
  <c r="BK100"/>
  <c r="BK129"/>
  <c r="BK90"/>
  <c i="2" r="J1518"/>
  <c r="BK1494"/>
  <c r="BK1473"/>
  <c r="BK1416"/>
  <c r="J1407"/>
  <c r="BK1388"/>
  <c r="BK1352"/>
  <c r="BK1259"/>
  <c r="J1218"/>
  <c r="BK1174"/>
  <c r="J1114"/>
  <c r="BK986"/>
  <c r="BK544"/>
  <c r="BK203"/>
  <c r="J125"/>
  <c r="J105"/>
  <c r="BK1474"/>
  <c r="J1428"/>
  <c r="J1393"/>
  <c r="J1348"/>
  <c r="J1264"/>
  <c r="BK1232"/>
  <c r="J1195"/>
  <c r="BK1159"/>
  <c r="J1129"/>
  <c r="BK1011"/>
  <c r="J891"/>
  <c r="J320"/>
  <c r="BK179"/>
  <c r="J1452"/>
  <c r="J1404"/>
  <c r="BK1339"/>
  <c r="BK1261"/>
  <c r="J1206"/>
  <c r="J1144"/>
  <c r="BK908"/>
  <c r="BK732"/>
  <c r="J412"/>
  <c r="J184"/>
  <c r="BK123"/>
  <c i="3" r="BK130"/>
  <c r="J109"/>
  <c r="BK125"/>
  <c r="J105"/>
  <c r="BK148"/>
  <c r="BK123"/>
  <c r="BK91"/>
  <c i="4" r="BK663"/>
  <c r="J573"/>
  <c r="BK476"/>
  <c r="J389"/>
  <c r="BK281"/>
  <c r="J192"/>
  <c r="J103"/>
  <c r="J610"/>
  <c r="BK545"/>
  <c r="J476"/>
  <c r="BK389"/>
  <c r="J585"/>
  <c r="J500"/>
  <c r="BK419"/>
  <c r="J278"/>
  <c r="J159"/>
  <c i="5" r="J138"/>
  <c r="BK91"/>
  <c r="BK135"/>
  <c r="BK87"/>
  <c i="6" r="J576"/>
  <c r="BK526"/>
  <c r="J449"/>
  <c r="J390"/>
  <c r="BK350"/>
  <c r="J228"/>
  <c r="J156"/>
  <c r="BK133"/>
  <c r="BK542"/>
  <c r="J484"/>
  <c r="J419"/>
  <c r="J371"/>
  <c r="BK564"/>
  <c r="BK513"/>
  <c r="BK156"/>
  <c r="BK235"/>
  <c r="J177"/>
  <c r="J140"/>
  <c i="7" r="J104"/>
  <c r="J112"/>
  <c r="J100"/>
  <c i="2" r="BK1498"/>
  <c r="J1481"/>
  <c r="J1432"/>
  <c r="BK1404"/>
  <c r="J1396"/>
  <c r="J1381"/>
  <c r="J1289"/>
  <c r="J1238"/>
  <c r="J1219"/>
  <c r="BK1065"/>
  <c r="J560"/>
  <c r="BK320"/>
  <c r="J179"/>
  <c r="J113"/>
  <c r="J1416"/>
  <c r="J1394"/>
  <c r="J1387"/>
  <c r="BK1341"/>
  <c r="J1269"/>
  <c r="BK949"/>
  <c r="BK549"/>
  <c r="BK306"/>
  <c r="J140"/>
  <c r="J1464"/>
  <c r="BK1387"/>
  <c r="BK1298"/>
  <c r="J1256"/>
  <c r="BK1218"/>
  <c r="J1159"/>
  <c r="BK1082"/>
  <c r="J735"/>
  <c r="J318"/>
  <c r="J146"/>
  <c r="J107"/>
  <c i="3" r="BK128"/>
  <c r="J113"/>
  <c r="J127"/>
  <c r="BK149"/>
  <c r="BK121"/>
  <c r="BK103"/>
  <c i="4" r="J669"/>
  <c r="J578"/>
  <c r="BK547"/>
  <c r="BK522"/>
  <c r="J275"/>
  <c r="BK185"/>
  <c r="BK115"/>
  <c r="J639"/>
  <c r="J556"/>
  <c r="BK489"/>
  <c r="J356"/>
  <c r="BK307"/>
  <c r="J692"/>
  <c r="BK639"/>
  <c r="BK555"/>
  <c r="J483"/>
  <c r="J401"/>
  <c r="J165"/>
  <c i="5" r="BK140"/>
  <c r="BK96"/>
  <c r="J121"/>
  <c r="BK110"/>
  <c i="6" r="BK571"/>
  <c r="BK558"/>
  <c r="BK395"/>
  <c r="BK339"/>
  <c r="J271"/>
  <c r="J185"/>
  <c r="J144"/>
  <c r="BK592"/>
  <c r="BK487"/>
  <c r="BK426"/>
  <c r="J363"/>
  <c r="J586"/>
  <c r="BK540"/>
  <c r="BK477"/>
  <c r="BK449"/>
  <c r="BK404"/>
  <c r="BK363"/>
  <c r="J304"/>
  <c r="BK259"/>
  <c r="J209"/>
  <c r="J174"/>
  <c r="BK100"/>
  <c i="7" r="J143"/>
  <c r="J141"/>
  <c i="2" r="BK1286"/>
  <c r="BK1231"/>
  <c r="BK1147"/>
  <c r="BK993"/>
  <c r="BK450"/>
  <c r="BK175"/>
  <c r="J1542"/>
  <c r="BK1452"/>
  <c r="J1391"/>
  <c r="J1286"/>
  <c r="J1174"/>
  <c r="BK1114"/>
  <c r="J971"/>
  <c r="J544"/>
  <c r="BK167"/>
  <c r="J1408"/>
  <c r="BK1350"/>
  <c r="J1266"/>
  <c r="J1231"/>
  <c r="BK1155"/>
  <c r="BK945"/>
  <c r="BK491"/>
  <c r="J159"/>
  <c r="J109"/>
  <c i="3" r="J123"/>
  <c r="BK157"/>
  <c r="J154"/>
  <c r="J120"/>
  <c r="BK86"/>
  <c i="4" r="J591"/>
  <c r="BK483"/>
  <c r="J292"/>
  <c r="J205"/>
  <c r="J111"/>
  <c r="J607"/>
  <c r="J480"/>
  <c r="J681"/>
  <c r="J538"/>
  <c r="J377"/>
  <c r="J128"/>
  <c i="5" r="BK104"/>
  <c r="BK138"/>
  <c r="BK121"/>
  <c i="6" r="J564"/>
  <c r="J494"/>
  <c r="J406"/>
  <c r="BK177"/>
  <c r="BK105"/>
  <c r="J521"/>
  <c r="BK422"/>
  <c r="BK298"/>
  <c r="BK499"/>
  <c r="BK443"/>
  <c r="BK109"/>
  <c i="7" r="BK103"/>
  <c i="2" r="BK1269"/>
  <c r="BK1193"/>
  <c r="J1100"/>
  <c r="BK767"/>
  <c r="BK314"/>
  <c r="J117"/>
  <c r="J1514"/>
  <c r="BK1412"/>
  <c r="J1352"/>
  <c r="BK1203"/>
  <c r="J1151"/>
  <c r="J1019"/>
  <c r="BK751"/>
  <c r="BK318"/>
  <c r="BK117"/>
  <c r="BK1389"/>
  <c r="BK1289"/>
  <c r="BK1241"/>
  <c r="BK1173"/>
  <c r="BK990"/>
  <c r="BK612"/>
  <c r="J219"/>
  <c i="3" r="J151"/>
  <c r="J114"/>
  <c r="J124"/>
  <c r="J91"/>
  <c r="J128"/>
  <c r="BK100"/>
  <c i="4" r="BK629"/>
  <c r="BK526"/>
  <c r="J340"/>
  <c r="BK233"/>
  <c r="BK128"/>
  <c r="BK618"/>
  <c r="BK534"/>
  <c r="BK415"/>
  <c r="BK587"/>
  <c r="J489"/>
  <c r="BK340"/>
  <c r="BK169"/>
  <c i="5" r="J133"/>
  <c r="J91"/>
  <c r="J101"/>
  <c i="6" r="J582"/>
  <c r="BK500"/>
  <c r="J422"/>
  <c r="J347"/>
  <c r="BK160"/>
  <c r="J540"/>
  <c r="BK474"/>
  <c r="BK386"/>
  <c r="BK582"/>
  <c r="J526"/>
  <c r="BK430"/>
  <c i="4" l="1" r="P683"/>
  <c r="P674"/>
  <c r="R683"/>
  <c r="R674"/>
  <c r="T683"/>
  <c r="T674"/>
  <c i="2" r="BK133"/>
  <c r="J133"/>
  <c r="J62"/>
  <c r="R158"/>
  <c r="BK948"/>
  <c r="J948"/>
  <c r="J65"/>
  <c r="BK1081"/>
  <c r="J1081"/>
  <c r="J66"/>
  <c r="BK1126"/>
  <c r="J1126"/>
  <c r="J67"/>
  <c r="T1150"/>
  <c r="T1208"/>
  <c r="T1235"/>
  <c r="T1240"/>
  <c r="T1252"/>
  <c r="T1263"/>
  <c r="T1281"/>
  <c r="R1297"/>
  <c r="T1411"/>
  <c r="P1500"/>
  <c r="P1427"/>
  <c r="BK1510"/>
  <c r="J1510"/>
  <c r="J81"/>
  <c r="R1517"/>
  <c i="3" r="R85"/>
  <c r="R84"/>
  <c r="T153"/>
  <c r="T152"/>
  <c i="4" r="P97"/>
  <c r="P118"/>
  <c r="T446"/>
  <c r="T521"/>
  <c r="R537"/>
  <c r="R550"/>
  <c r="P565"/>
  <c r="P580"/>
  <c r="BK699"/>
  <c r="J699"/>
  <c r="J75"/>
  <c i="5" r="R86"/>
  <c r="R85"/>
  <c r="P119"/>
  <c r="P118"/>
  <c r="P117"/>
  <c i="6" r="P99"/>
  <c r="T114"/>
  <c r="T139"/>
  <c r="T171"/>
  <c r="BK176"/>
  <c r="J176"/>
  <c r="J65"/>
  <c r="R353"/>
  <c r="BK401"/>
  <c r="J401"/>
  <c r="J68"/>
  <c r="T425"/>
  <c r="R486"/>
  <c r="R518"/>
  <c r="P528"/>
  <c r="P551"/>
  <c r="P575"/>
  <c i="2" r="R104"/>
  <c r="T133"/>
  <c r="BK158"/>
  <c r="J158"/>
  <c r="J63"/>
  <c r="R948"/>
  <c r="T1081"/>
  <c r="R1126"/>
  <c r="R1150"/>
  <c r="R1208"/>
  <c r="R1235"/>
  <c r="P1240"/>
  <c r="P1252"/>
  <c r="P1263"/>
  <c r="P1281"/>
  <c r="P1297"/>
  <c r="R1411"/>
  <c r="T1500"/>
  <c r="T1427"/>
  <c r="T1510"/>
  <c r="BK1517"/>
  <c r="J1517"/>
  <c r="J82"/>
  <c i="3" r="P85"/>
  <c r="P84"/>
  <c r="BK153"/>
  <c r="J153"/>
  <c r="J63"/>
  <c i="4" r="R97"/>
  <c r="T118"/>
  <c r="BK446"/>
  <c r="J446"/>
  <c r="J64"/>
  <c r="R521"/>
  <c r="T537"/>
  <c r="P550"/>
  <c r="R565"/>
  <c r="BK580"/>
  <c r="J580"/>
  <c r="J72"/>
  <c r="R699"/>
  <c i="5" r="BK86"/>
  <c r="J86"/>
  <c r="J61"/>
  <c r="R119"/>
  <c r="R118"/>
  <c r="R117"/>
  <c i="6" r="BK99"/>
  <c r="BK114"/>
  <c r="J114"/>
  <c r="J62"/>
  <c r="BK139"/>
  <c r="J139"/>
  <c r="J63"/>
  <c r="BK171"/>
  <c r="J171"/>
  <c r="J64"/>
  <c r="R176"/>
  <c r="BK353"/>
  <c r="J353"/>
  <c r="J67"/>
  <c r="P401"/>
  <c r="BK425"/>
  <c r="J425"/>
  <c r="J71"/>
  <c r="BK486"/>
  <c r="J486"/>
  <c r="J72"/>
  <c r="P518"/>
  <c r="BK528"/>
  <c r="J528"/>
  <c r="J75"/>
  <c r="BK551"/>
  <c r="J551"/>
  <c r="J76"/>
  <c r="BK575"/>
  <c r="J575"/>
  <c r="J77"/>
  <c i="7" r="T99"/>
  <c i="2" r="P104"/>
  <c r="P133"/>
  <c r="P158"/>
  <c r="T948"/>
  <c r="P1081"/>
  <c r="T1126"/>
  <c r="BK1150"/>
  <c r="J1150"/>
  <c r="J70"/>
  <c r="BK1208"/>
  <c r="J1208"/>
  <c r="J71"/>
  <c r="P1235"/>
  <c r="R1240"/>
  <c r="R1252"/>
  <c r="R1263"/>
  <c r="R1281"/>
  <c r="BK1297"/>
  <c r="J1297"/>
  <c r="J77"/>
  <c r="BK1411"/>
  <c r="J1411"/>
  <c r="J78"/>
  <c r="BK1500"/>
  <c r="J1500"/>
  <c r="J80"/>
  <c r="P1510"/>
  <c r="T1517"/>
  <c i="3" r="BK85"/>
  <c r="BK84"/>
  <c r="J84"/>
  <c r="J60"/>
  <c r="R153"/>
  <c r="R152"/>
  <c i="4" r="BK97"/>
  <c r="J97"/>
  <c r="J61"/>
  <c r="BK118"/>
  <c r="J118"/>
  <c r="J62"/>
  <c r="P446"/>
  <c r="BK521"/>
  <c r="J521"/>
  <c r="J66"/>
  <c r="P537"/>
  <c r="T550"/>
  <c r="T565"/>
  <c r="T580"/>
  <c r="P699"/>
  <c i="5" r="T86"/>
  <c r="T85"/>
  <c r="T119"/>
  <c r="T118"/>
  <c r="T117"/>
  <c i="6" r="R99"/>
  <c r="R114"/>
  <c r="R139"/>
  <c r="R171"/>
  <c r="T176"/>
  <c r="T353"/>
  <c r="R401"/>
  <c r="P425"/>
  <c r="T486"/>
  <c r="T518"/>
  <c r="R528"/>
  <c r="T551"/>
  <c r="T575"/>
  <c i="7" r="BK99"/>
  <c r="J99"/>
  <c r="J63"/>
  <c r="R99"/>
  <c r="BK128"/>
  <c r="J128"/>
  <c r="J66"/>
  <c i="2" r="BK104"/>
  <c r="J104"/>
  <c r="J61"/>
  <c r="T104"/>
  <c r="R133"/>
  <c r="T158"/>
  <c r="P948"/>
  <c r="R1081"/>
  <c r="P1126"/>
  <c r="P1150"/>
  <c r="P1208"/>
  <c r="BK1235"/>
  <c r="J1235"/>
  <c r="J72"/>
  <c r="BK1240"/>
  <c r="J1240"/>
  <c r="J73"/>
  <c r="BK1252"/>
  <c r="J1252"/>
  <c r="J74"/>
  <c r="BK1263"/>
  <c r="J1263"/>
  <c r="J75"/>
  <c r="BK1281"/>
  <c r="J1281"/>
  <c r="J76"/>
  <c r="T1297"/>
  <c r="P1411"/>
  <c r="R1500"/>
  <c r="R1427"/>
  <c r="R1149"/>
  <c r="R1510"/>
  <c r="P1517"/>
  <c i="3" r="T85"/>
  <c r="T84"/>
  <c r="T83"/>
  <c r="P153"/>
  <c r="P152"/>
  <c i="4" r="T97"/>
  <c r="T96"/>
  <c r="R118"/>
  <c r="R446"/>
  <c r="P521"/>
  <c r="BK537"/>
  <c r="J537"/>
  <c r="J69"/>
  <c r="BK550"/>
  <c r="J550"/>
  <c r="J70"/>
  <c r="BK565"/>
  <c r="J565"/>
  <c r="J71"/>
  <c r="R580"/>
  <c r="T699"/>
  <c i="5" r="P86"/>
  <c r="P85"/>
  <c r="P84"/>
  <c i="1" r="AU58"/>
  <c i="5" r="BK119"/>
  <c r="J119"/>
  <c r="J64"/>
  <c i="6" r="T99"/>
  <c r="P114"/>
  <c r="P139"/>
  <c r="P171"/>
  <c r="P176"/>
  <c r="P353"/>
  <c r="T401"/>
  <c r="R425"/>
  <c r="P486"/>
  <c r="BK518"/>
  <c r="J518"/>
  <c r="J74"/>
  <c r="T528"/>
  <c r="R551"/>
  <c r="R575"/>
  <c i="7" r="P99"/>
  <c r="P128"/>
  <c r="R128"/>
  <c r="T128"/>
  <c r="BK140"/>
  <c r="J140"/>
  <c r="J67"/>
  <c r="P140"/>
  <c r="R140"/>
  <c r="T140"/>
  <c i="2" r="BK1146"/>
  <c r="J1146"/>
  <c r="J68"/>
  <c i="4" r="BK683"/>
  <c r="J683"/>
  <c r="J74"/>
  <c i="6" r="BK349"/>
  <c r="J349"/>
  <c r="J66"/>
  <c i="2" r="BK944"/>
  <c r="J944"/>
  <c r="J64"/>
  <c i="6" r="BK421"/>
  <c r="J421"/>
  <c r="J69"/>
  <c r="BK515"/>
  <c r="J515"/>
  <c r="J73"/>
  <c i="2" r="BK1427"/>
  <c r="J1427"/>
  <c r="J79"/>
  <c i="4" r="BK442"/>
  <c r="J442"/>
  <c r="J63"/>
  <c r="BK515"/>
  <c r="J515"/>
  <c r="J65"/>
  <c i="7" r="BK89"/>
  <c r="J89"/>
  <c r="J61"/>
  <c i="4" r="BK533"/>
  <c r="J533"/>
  <c r="J67"/>
  <c r="BK674"/>
  <c r="J674"/>
  <c r="J73"/>
  <c i="7" r="BK108"/>
  <c r="J108"/>
  <c r="J64"/>
  <c r="BK111"/>
  <c r="J111"/>
  <c r="J65"/>
  <c i="6" r="J99"/>
  <c r="J61"/>
  <c i="7" r="BE90"/>
  <c r="BE112"/>
  <c r="BE129"/>
  <c r="J81"/>
  <c r="F84"/>
  <c r="BE98"/>
  <c r="BE100"/>
  <c r="BE141"/>
  <c r="BE142"/>
  <c r="BE143"/>
  <c r="E48"/>
  <c r="BE106"/>
  <c r="BE138"/>
  <c r="BE101"/>
  <c r="BE103"/>
  <c r="BE104"/>
  <c r="BE109"/>
  <c i="6" r="J52"/>
  <c r="BE105"/>
  <c r="BE121"/>
  <c r="BE144"/>
  <c r="BE146"/>
  <c r="BE152"/>
  <c r="BE156"/>
  <c r="BE164"/>
  <c r="BE207"/>
  <c r="BE228"/>
  <c r="BE230"/>
  <c r="BE251"/>
  <c i="5" r="BK85"/>
  <c r="J85"/>
  <c r="J60"/>
  <c r="BK118"/>
  <c r="J118"/>
  <c r="J63"/>
  <c i="6" r="E48"/>
  <c r="F55"/>
  <c r="BE109"/>
  <c r="BE133"/>
  <c r="BE140"/>
  <c r="BE154"/>
  <c r="BE160"/>
  <c r="BE172"/>
  <c r="BE174"/>
  <c r="BE177"/>
  <c r="BE185"/>
  <c r="BE193"/>
  <c r="BE215"/>
  <c r="BE237"/>
  <c r="BE256"/>
  <c r="BE271"/>
  <c r="BE334"/>
  <c r="BE345"/>
  <c r="BE378"/>
  <c r="BE402"/>
  <c r="BE406"/>
  <c r="BE411"/>
  <c r="BE417"/>
  <c r="BE426"/>
  <c r="BE436"/>
  <c r="BE444"/>
  <c r="BE459"/>
  <c r="BE469"/>
  <c r="BE474"/>
  <c r="BE479"/>
  <c r="BE487"/>
  <c r="BE498"/>
  <c r="BE500"/>
  <c r="BE521"/>
  <c r="BE526"/>
  <c r="BE535"/>
  <c r="BE558"/>
  <c r="BE568"/>
  <c r="BE576"/>
  <c r="BE580"/>
  <c r="BE582"/>
  <c r="BE588"/>
  <c r="BE278"/>
  <c r="BE292"/>
  <c r="BE304"/>
  <c r="BE328"/>
  <c r="BE339"/>
  <c r="BE347"/>
  <c r="BE350"/>
  <c r="BE359"/>
  <c r="BE366"/>
  <c r="BE375"/>
  <c r="BE386"/>
  <c r="BE395"/>
  <c r="BE404"/>
  <c r="BE415"/>
  <c r="BE419"/>
  <c r="BE430"/>
  <c r="BE438"/>
  <c r="BE449"/>
  <c r="BE464"/>
  <c r="BE471"/>
  <c r="BE493"/>
  <c r="BE501"/>
  <c r="BE513"/>
  <c r="BE540"/>
  <c r="BE544"/>
  <c r="BE571"/>
  <c r="BE586"/>
  <c r="BE592"/>
  <c r="BE100"/>
  <c r="BE115"/>
  <c r="BE127"/>
  <c r="BE145"/>
  <c r="BE147"/>
  <c r="BE166"/>
  <c r="BE197"/>
  <c r="BE202"/>
  <c r="BE209"/>
  <c r="BE222"/>
  <c r="BE235"/>
  <c r="BE243"/>
  <c r="BE259"/>
  <c r="BE265"/>
  <c r="BE276"/>
  <c r="BE287"/>
  <c r="BE298"/>
  <c r="BE310"/>
  <c r="BE316"/>
  <c r="BE322"/>
  <c r="BE341"/>
  <c r="BE343"/>
  <c r="BE354"/>
  <c r="BE363"/>
  <c r="BE371"/>
  <c r="BE382"/>
  <c r="BE390"/>
  <c r="BE413"/>
  <c r="BE422"/>
  <c r="BE443"/>
  <c r="BE454"/>
  <c r="BE477"/>
  <c r="BE484"/>
  <c r="BE494"/>
  <c r="BE499"/>
  <c r="BE507"/>
  <c r="BE516"/>
  <c r="BE519"/>
  <c r="BE529"/>
  <c r="BE542"/>
  <c r="BE549"/>
  <c r="BE552"/>
  <c r="BE564"/>
  <c r="BE569"/>
  <c r="BE573"/>
  <c i="5" r="J78"/>
  <c r="BE87"/>
  <c r="E48"/>
  <c r="BE91"/>
  <c r="BE95"/>
  <c r="BE104"/>
  <c r="F81"/>
  <c r="BE101"/>
  <c r="BE114"/>
  <c r="BE121"/>
  <c r="BE124"/>
  <c r="BE127"/>
  <c r="BE133"/>
  <c r="BE135"/>
  <c r="BE140"/>
  <c r="BE145"/>
  <c r="BE93"/>
  <c r="BE96"/>
  <c r="BE107"/>
  <c r="BE110"/>
  <c r="BE113"/>
  <c r="BE116"/>
  <c r="BE120"/>
  <c r="BE130"/>
  <c r="BE138"/>
  <c r="BE143"/>
  <c i="3" r="J85"/>
  <c r="J61"/>
  <c i="4" r="E48"/>
  <c r="J89"/>
  <c r="BE98"/>
  <c r="BE107"/>
  <c r="BE119"/>
  <c r="BE128"/>
  <c r="BE165"/>
  <c r="BE216"/>
  <c r="BE278"/>
  <c r="BE329"/>
  <c r="BE347"/>
  <c r="BE415"/>
  <c r="BE429"/>
  <c r="BE447"/>
  <c r="BE462"/>
  <c r="BE476"/>
  <c r="BE483"/>
  <c r="BE489"/>
  <c r="BE516"/>
  <c r="BE522"/>
  <c r="BE526"/>
  <c r="BE531"/>
  <c r="BE547"/>
  <c r="BE570"/>
  <c r="BE575"/>
  <c r="BE581"/>
  <c r="BE587"/>
  <c r="BE602"/>
  <c r="BE629"/>
  <c r="BE639"/>
  <c r="BE663"/>
  <c r="BE700"/>
  <c r="BE707"/>
  <c r="BE709"/>
  <c r="BE281"/>
  <c r="BE292"/>
  <c r="BE356"/>
  <c r="BE377"/>
  <c r="BE401"/>
  <c r="BE419"/>
  <c r="BE486"/>
  <c r="BE503"/>
  <c r="BE538"/>
  <c r="BE548"/>
  <c r="BE551"/>
  <c r="BE556"/>
  <c r="BE566"/>
  <c r="BE585"/>
  <c r="BE591"/>
  <c r="BE610"/>
  <c r="BE616"/>
  <c r="BE649"/>
  <c r="BE669"/>
  <c r="BE672"/>
  <c r="BE675"/>
  <c r="BE684"/>
  <c r="F55"/>
  <c r="BE103"/>
  <c r="BE111"/>
  <c r="BE115"/>
  <c r="BE126"/>
  <c r="BE140"/>
  <c r="BE159"/>
  <c r="BE163"/>
  <c r="BE169"/>
  <c r="BE171"/>
  <c r="BE183"/>
  <c r="BE185"/>
  <c r="BE192"/>
  <c r="BE194"/>
  <c r="BE205"/>
  <c r="BE226"/>
  <c r="BE233"/>
  <c r="BE245"/>
  <c r="BE257"/>
  <c r="BE275"/>
  <c r="BE307"/>
  <c r="BE318"/>
  <c r="BE340"/>
  <c r="BE354"/>
  <c r="BE358"/>
  <c r="BE389"/>
  <c r="BE440"/>
  <c r="BE443"/>
  <c r="BE458"/>
  <c r="BE465"/>
  <c r="BE480"/>
  <c r="BE500"/>
  <c r="BE524"/>
  <c r="BE534"/>
  <c r="BE545"/>
  <c r="BE555"/>
  <c r="BE560"/>
  <c r="BE563"/>
  <c r="BE573"/>
  <c r="BE578"/>
  <c r="BE607"/>
  <c r="BE614"/>
  <c r="BE618"/>
  <c r="BE659"/>
  <c r="BE666"/>
  <c r="BE681"/>
  <c r="BE692"/>
  <c i="2" r="BK103"/>
  <c r="J103"/>
  <c r="J60"/>
  <c i="3" r="BE89"/>
  <c r="BE96"/>
  <c r="BE99"/>
  <c r="BE101"/>
  <c r="BE103"/>
  <c r="BE107"/>
  <c r="BE110"/>
  <c r="BE114"/>
  <c r="BE116"/>
  <c r="BE128"/>
  <c r="BE130"/>
  <c r="BE139"/>
  <c r="BE142"/>
  <c r="BE145"/>
  <c r="BE148"/>
  <c r="BE149"/>
  <c r="BE154"/>
  <c r="E73"/>
  <c r="J77"/>
  <c r="F80"/>
  <c r="BE91"/>
  <c r="BE100"/>
  <c r="BE105"/>
  <c r="BE113"/>
  <c r="BE119"/>
  <c r="BE124"/>
  <c r="BE151"/>
  <c r="BE86"/>
  <c r="BE98"/>
  <c r="BE109"/>
  <c r="BE112"/>
  <c r="BE115"/>
  <c r="BE117"/>
  <c r="BE120"/>
  <c r="BE121"/>
  <c r="BE123"/>
  <c r="BE125"/>
  <c r="BE127"/>
  <c r="BE129"/>
  <c r="BE133"/>
  <c r="BE136"/>
  <c r="BE156"/>
  <c r="BE157"/>
  <c r="BE158"/>
  <c i="2" r="J52"/>
  <c r="E92"/>
  <c r="BE105"/>
  <c r="BE111"/>
  <c r="BE117"/>
  <c r="BE123"/>
  <c r="BE131"/>
  <c r="BE134"/>
  <c r="BE146"/>
  <c r="BE159"/>
  <c r="BE201"/>
  <c r="BE203"/>
  <c r="BE219"/>
  <c r="BE304"/>
  <c r="BE370"/>
  <c r="BE450"/>
  <c r="BE491"/>
  <c r="BE546"/>
  <c r="BE560"/>
  <c r="BE846"/>
  <c r="BE850"/>
  <c r="BE906"/>
  <c r="BE964"/>
  <c r="BE993"/>
  <c r="BE1015"/>
  <c r="BE1065"/>
  <c r="BE1096"/>
  <c r="BE1114"/>
  <c r="BE1127"/>
  <c r="BE1131"/>
  <c r="BE1138"/>
  <c r="BE1142"/>
  <c r="BE1144"/>
  <c r="BE1151"/>
  <c r="BE1159"/>
  <c r="BE1166"/>
  <c r="BE1174"/>
  <c r="BE1181"/>
  <c r="BE1187"/>
  <c r="BE1193"/>
  <c r="BE1198"/>
  <c r="BE1203"/>
  <c r="BE1214"/>
  <c r="BE1219"/>
  <c r="BE1221"/>
  <c r="BE1229"/>
  <c r="BE1233"/>
  <c r="BE1236"/>
  <c r="BE1238"/>
  <c r="BE1243"/>
  <c r="BE1250"/>
  <c r="BE1256"/>
  <c r="BE1259"/>
  <c r="BE1269"/>
  <c r="BE1272"/>
  <c r="BE1276"/>
  <c r="BE1286"/>
  <c r="BE1293"/>
  <c r="BE1348"/>
  <c r="BE1352"/>
  <c r="BE1378"/>
  <c r="BE1381"/>
  <c r="BE1385"/>
  <c r="BE1388"/>
  <c r="BE1391"/>
  <c r="BE1400"/>
  <c r="BE1402"/>
  <c r="BE1404"/>
  <c r="BE1452"/>
  <c r="BE107"/>
  <c r="BE109"/>
  <c r="BE113"/>
  <c r="BE115"/>
  <c r="BE121"/>
  <c r="BE125"/>
  <c r="BE127"/>
  <c r="BE140"/>
  <c r="BE152"/>
  <c r="BE175"/>
  <c r="BE291"/>
  <c r="BE314"/>
  <c r="BE320"/>
  <c r="BE324"/>
  <c r="BE326"/>
  <c r="BE342"/>
  <c r="BE494"/>
  <c r="BE510"/>
  <c r="BE526"/>
  <c r="BE544"/>
  <c r="BE612"/>
  <c r="BE692"/>
  <c r="BE732"/>
  <c r="BE735"/>
  <c r="BE767"/>
  <c r="BE968"/>
  <c r="BE986"/>
  <c r="BE1002"/>
  <c r="BE1008"/>
  <c r="BE1023"/>
  <c r="BE1082"/>
  <c r="BE1100"/>
  <c r="BE1136"/>
  <c r="BE1140"/>
  <c r="BE1147"/>
  <c r="BE1155"/>
  <c r="BE1178"/>
  <c r="BE1184"/>
  <c r="BE1201"/>
  <c r="BE1213"/>
  <c r="BE1218"/>
  <c r="BE1220"/>
  <c r="BE1225"/>
  <c r="BE1231"/>
  <c r="BE1241"/>
  <c r="BE1245"/>
  <c r="BE1253"/>
  <c r="BE1264"/>
  <c r="BE1267"/>
  <c r="BE1280"/>
  <c r="BE1289"/>
  <c r="BE1291"/>
  <c r="BE1341"/>
  <c r="BE1343"/>
  <c r="BE1377"/>
  <c r="BE1379"/>
  <c r="BE1380"/>
  <c r="BE1384"/>
  <c r="BE1386"/>
  <c r="BE1389"/>
  <c r="BE1394"/>
  <c r="BE1396"/>
  <c r="BE1397"/>
  <c r="BE1398"/>
  <c r="BE1416"/>
  <c r="BE1428"/>
  <c r="BE1432"/>
  <c r="BE1438"/>
  <c r="BE1444"/>
  <c r="BE1446"/>
  <c r="BE1458"/>
  <c r="BE1464"/>
  <c r="BE1473"/>
  <c r="BE1514"/>
  <c r="BE1550"/>
  <c r="BE1516"/>
  <c r="BE1518"/>
  <c r="F55"/>
  <c r="BE119"/>
  <c r="BE129"/>
  <c r="BE167"/>
  <c r="BE179"/>
  <c r="BE184"/>
  <c r="BE298"/>
  <c r="BE306"/>
  <c r="BE312"/>
  <c r="BE318"/>
  <c r="BE344"/>
  <c r="BE368"/>
  <c r="BE412"/>
  <c r="BE549"/>
  <c r="BE652"/>
  <c r="BE751"/>
  <c r="BE781"/>
  <c r="BE891"/>
  <c r="BE908"/>
  <c r="BE945"/>
  <c r="BE949"/>
  <c r="BE971"/>
  <c r="BE990"/>
  <c r="BE1006"/>
  <c r="BE1011"/>
  <c r="BE1019"/>
  <c r="BE1062"/>
  <c r="BE1129"/>
  <c r="BE1164"/>
  <c r="BE1173"/>
  <c r="BE1175"/>
  <c r="BE1190"/>
  <c r="BE1195"/>
  <c r="BE1206"/>
  <c r="BE1209"/>
  <c r="BE1232"/>
  <c r="BE1254"/>
  <c r="BE1258"/>
  <c r="BE1261"/>
  <c r="BE1266"/>
  <c r="BE1270"/>
  <c r="BE1274"/>
  <c r="BE1282"/>
  <c r="BE1295"/>
  <c r="BE1298"/>
  <c r="BE1303"/>
  <c r="BE1339"/>
  <c r="BE1350"/>
  <c r="BE1382"/>
  <c r="BE1383"/>
  <c r="BE1387"/>
  <c r="BE1393"/>
  <c r="BE1405"/>
  <c r="BE1407"/>
  <c r="BE1408"/>
  <c r="BE1409"/>
  <c r="BE1412"/>
  <c r="BE1418"/>
  <c r="BE1422"/>
  <c r="BE1425"/>
  <c r="BE1469"/>
  <c r="BE1474"/>
  <c r="BE1478"/>
  <c r="BE1481"/>
  <c r="BE1485"/>
  <c r="BE1494"/>
  <c r="BE1498"/>
  <c r="BE1501"/>
  <c r="BE1508"/>
  <c r="BE1511"/>
  <c r="BE1526"/>
  <c r="BE1534"/>
  <c r="BE1542"/>
  <c r="F36"/>
  <c i="1" r="BC55"/>
  <c i="4" r="J34"/>
  <c i="1" r="AW57"/>
  <c i="6" r="F37"/>
  <c i="1" r="BD59"/>
  <c i="6" r="F35"/>
  <c i="1" r="BB59"/>
  <c i="3" r="F35"/>
  <c i="1" r="BB56"/>
  <c i="3" r="J34"/>
  <c i="1" r="AW56"/>
  <c i="4" r="F34"/>
  <c i="1" r="BA57"/>
  <c i="4" r="F37"/>
  <c i="1" r="BD57"/>
  <c i="2" r="F35"/>
  <c i="1" r="BB55"/>
  <c i="5" r="J34"/>
  <c i="1" r="AW58"/>
  <c i="5" r="F35"/>
  <c i="1" r="BB58"/>
  <c i="6" r="J34"/>
  <c i="1" r="AW59"/>
  <c i="3" r="F36"/>
  <c i="1" r="BC56"/>
  <c i="3" r="F37"/>
  <c i="1" r="BD56"/>
  <c i="3" r="F34"/>
  <c i="1" r="BA56"/>
  <c i="4" r="F35"/>
  <c i="1" r="BB57"/>
  <c i="4" r="F36"/>
  <c i="1" r="BC57"/>
  <c i="2" r="J34"/>
  <c i="1" r="AW55"/>
  <c i="6" r="F34"/>
  <c i="1" r="BA59"/>
  <c i="7" r="F37"/>
  <c i="1" r="BD60"/>
  <c i="2" r="F37"/>
  <c i="1" r="BD55"/>
  <c i="5" r="F34"/>
  <c i="1" r="BA58"/>
  <c i="5" r="F37"/>
  <c i="1" r="BD58"/>
  <c i="5" r="F36"/>
  <c i="1" r="BC58"/>
  <c i="7" r="F34"/>
  <c i="1" r="BA60"/>
  <c i="7" r="J34"/>
  <c i="1" r="AW60"/>
  <c i="7" r="F35"/>
  <c i="1" r="BB60"/>
  <c i="7" r="F36"/>
  <c i="1" r="BC60"/>
  <c i="2" r="F34"/>
  <c i="1" r="BA55"/>
  <c i="6" r="F36"/>
  <c i="1" r="BC59"/>
  <c i="7" l="1" r="T97"/>
  <c r="T87"/>
  <c r="P97"/>
  <c r="P87"/>
  <c i="1" r="AU60"/>
  <c i="7" r="R97"/>
  <c r="R87"/>
  <c i="6" r="R98"/>
  <c i="4" r="P536"/>
  <c r="R96"/>
  <c i="5" r="R84"/>
  <c i="4" r="P96"/>
  <c r="P95"/>
  <c i="1" r="AU57"/>
  <c i="6" r="T98"/>
  <c i="2" r="T103"/>
  <c i="6" r="P424"/>
  <c i="5" r="T84"/>
  <c i="2" r="P103"/>
  <c i="6" r="BK98"/>
  <c i="4" r="T536"/>
  <c r="T95"/>
  <c i="3" r="P83"/>
  <c i="1" r="AU56"/>
  <c i="2" r="R103"/>
  <c r="R102"/>
  <c r="T1149"/>
  <c i="6" r="R424"/>
  <c i="2" r="P1149"/>
  <c i="6" r="T424"/>
  <c r="P98"/>
  <c r="P97"/>
  <c i="1" r="AU59"/>
  <c i="4" r="R536"/>
  <c i="3" r="R83"/>
  <c i="7" r="BK97"/>
  <c r="J97"/>
  <c r="J62"/>
  <c i="2" r="BK1149"/>
  <c r="J1149"/>
  <c r="J69"/>
  <c i="4" r="BK96"/>
  <c r="J96"/>
  <c r="J60"/>
  <c i="6" r="BK424"/>
  <c r="J424"/>
  <c r="J70"/>
  <c i="7" r="BK88"/>
  <c r="J88"/>
  <c r="J60"/>
  <c i="3" r="BK152"/>
  <c r="J152"/>
  <c r="J62"/>
  <c i="4" r="BK536"/>
  <c r="J536"/>
  <c r="J68"/>
  <c i="5" r="BK117"/>
  <c r="J117"/>
  <c r="J62"/>
  <c r="BK84"/>
  <c r="J84"/>
  <c r="J59"/>
  <c i="2" r="BK102"/>
  <c r="J102"/>
  <c r="J59"/>
  <c i="5" r="F33"/>
  <c i="1" r="AZ58"/>
  <c i="2" r="F33"/>
  <c i="1" r="AZ55"/>
  <c i="7" r="F33"/>
  <c i="1" r="AZ60"/>
  <c r="BA54"/>
  <c r="W30"/>
  <c i="3" r="F33"/>
  <c i="1" r="AZ56"/>
  <c i="6" r="F33"/>
  <c i="1" r="AZ59"/>
  <c i="5" r="J33"/>
  <c i="1" r="AV58"/>
  <c r="AT58"/>
  <c i="6" r="J33"/>
  <c i="1" r="AV59"/>
  <c r="AT59"/>
  <c i="4" r="J33"/>
  <c i="1" r="AV57"/>
  <c r="AT57"/>
  <c r="BB54"/>
  <c r="W31"/>
  <c r="BD54"/>
  <c r="W33"/>
  <c i="3" r="J33"/>
  <c i="1" r="AV56"/>
  <c r="AT56"/>
  <c i="2" r="J33"/>
  <c i="1" r="AV55"/>
  <c r="AT55"/>
  <c i="7" r="J33"/>
  <c i="1" r="AV60"/>
  <c r="AT60"/>
  <c r="BC54"/>
  <c r="W32"/>
  <c i="4" r="F33"/>
  <c i="1" r="AZ57"/>
  <c i="6" l="1" r="BK97"/>
  <c r="J97"/>
  <c i="2" r="P102"/>
  <c i="1" r="AU55"/>
  <c i="2" r="T102"/>
  <c i="6" r="T97"/>
  <c i="4" r="R95"/>
  <c i="6" r="R97"/>
  <c r="J98"/>
  <c r="J60"/>
  <c i="4" r="BK95"/>
  <c r="J95"/>
  <c i="7" r="BK87"/>
  <c r="J87"/>
  <c i="3" r="BK83"/>
  <c r="J83"/>
  <c r="J59"/>
  <c i="6" r="J30"/>
  <c i="1" r="AG59"/>
  <c i="2" r="J30"/>
  <c i="1" r="AG55"/>
  <c i="5" r="J30"/>
  <c i="1" r="AG58"/>
  <c r="AN58"/>
  <c r="AW54"/>
  <c r="AK30"/>
  <c r="AX54"/>
  <c i="7" r="J30"/>
  <c i="1" r="AG60"/>
  <c r="AZ54"/>
  <c r="AV54"/>
  <c r="AK29"/>
  <c i="4" r="J30"/>
  <c i="1" r="AG57"/>
  <c r="AY54"/>
  <c r="AU54"/>
  <c i="4" l="1" r="J39"/>
  <c i="7" r="J39"/>
  <c i="6" r="J39"/>
  <c r="J59"/>
  <c i="4" r="J59"/>
  <c i="7" r="J59"/>
  <c i="5" r="J39"/>
  <c i="2" r="J39"/>
  <c i="1" r="AN55"/>
  <c r="AN59"/>
  <c r="AN57"/>
  <c r="AN60"/>
  <c i="3" r="J30"/>
  <c i="1" r="AG56"/>
  <c r="AN56"/>
  <c r="AT54"/>
  <c r="W29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<sst xmlns="http://schemas.openxmlformats.org/spreadsheetml/2006/main">
  <si>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</si>
  <si>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</si>
  <si>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</si>
  <si>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</si>
  <si>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</si>
  <si>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{aede776f-b95b-45ae-8003-78e19c990846}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</si>
  <si>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</si>
  <si>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</si>
  <si>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</si>
  <si>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</si>
  <si>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</si>
  <si>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</si>
  <si>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</si>
  <si>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</si>
  <si>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</si>
  <si>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</si>
  <si>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</si>
  <si>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OA Vlašim – Dokončení PD – Revitalizace obvodového pláště</t>
  </si>
  <si>
    <t>KSO:</t>
  </si>
  <si>
    <t/>
  </si>
  <si>
    <t>CC-CZ:</t>
  </si>
  <si>
    <t>Místo:</t>
  </si>
  <si>
    <t>OA Vlašim</t>
  </si>
  <si>
    <t>Datum:</t>
  </si>
  <si>
    <t>19. 10. 2023</t>
  </si>
  <si>
    <t>Zadavatel:</t>
  </si>
  <si>
    <t>IČ:</t>
  </si>
  <si>
    <t>61664537</t>
  </si>
  <si>
    <t>Obchodní akademie Vlašim, V sadě 1565, Vlašim</t>
  </si>
  <si>
    <t>DIČ:</t>
  </si>
  <si>
    <t>CZ61664537</t>
  </si>
  <si>
    <t>Uchazeč:</t>
  </si>
  <si>
    <t>Vyplň údaj</t>
  </si>
  <si>
    <t>Projektant:</t>
  </si>
  <si>
    <t>03595269</t>
  </si>
  <si>
    <t xml:space="preserve">Saffron  Universe s.r.o.</t>
  </si>
  <si>
    <t>CZ03595269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</si>
  <si>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</si>
  <si>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</si>
  <si>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</si>
  <si>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</si>
  <si>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</si>
  <si>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</si>
  <si>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</si>
  <si>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</si>
  <si>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</si>
  <si>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</si>
  <si>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</si>
  <si>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</si>
  <si>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</si>
  <si>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</si>
  <si>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</si>
  <si>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</si>
  <si>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</si>
  <si>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</si>
  <si>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</si>
  <si>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</si>
  <si>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</si>
  <si>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</si>
  <si>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</si>
  <si>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</si>
  <si>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</si>
  <si>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</si>
  <si>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</si>
  <si>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</si>
  <si>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</si>
  <si>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</si>
  <si>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</si>
  <si>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</si>
  <si>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</si>
  <si>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</si>
  <si>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</si>
  <si>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</si>
  <si>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</si>
  <si>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</si>
  <si>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</si>
  <si>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</si>
  <si>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</si>
  <si>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</si>
  <si>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</si>
  <si>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</si>
  <si>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Budova Obchodní akademie - bez přístavby</t>
  </si>
  <si>
    <t>STA</t>
  </si>
  <si>
    <t>1</t>
  </si>
  <si>
    <t>{9dd2f1bc-e6b0-4b07-925f-f0e003d1f5d6}</t>
  </si>
  <si>
    <t>2</t>
  </si>
  <si>
    <t>SO 01-2</t>
  </si>
  <si>
    <t>Hromosvod Obchodní akademie</t>
  </si>
  <si>
    <t>{e27b3ebd-1ad8-4a92-9180-fc238e296779}</t>
  </si>
  <si>
    <t>SO 02</t>
  </si>
  <si>
    <t>Budova Tělocvičny</t>
  </si>
  <si>
    <t>{986a5d62-0e93-453c-b6a4-d730d355773b}</t>
  </si>
  <si>
    <t>SO 02-2</t>
  </si>
  <si>
    <t>Hromosvod Tělocvična</t>
  </si>
  <si>
    <t>{a5449f5b-b135-44ce-b090-f11ea68a66a2}</t>
  </si>
  <si>
    <t>SO 03</t>
  </si>
  <si>
    <t>Budova Obchodní akademie - přístavba na p.p.č.2768</t>
  </si>
  <si>
    <t>{a2b43278-de86-421d-9660-a6c464e34779}</t>
  </si>
  <si>
    <t>04</t>
  </si>
  <si>
    <t>VON</t>
  </si>
  <si>
    <t>{52b51648-2c88-498d-96a9-3f2866e848c4}</t>
  </si>
  <si>
    <t>KRYCÍ LIST SOUPISU PRACÍ</t>
  </si>
  <si>
    <t>Objekt:</t>
  </si>
  <si>
    <t>SO 01 - Budova Obchodní akademie - bez přístavby</t>
  </si>
  <si>
    <t>Obchodní akademie, Vlašim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</si>
  <si>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</si>
  <si>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</si>
  <si>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</si>
  <si>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</si>
  <si>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</si>
  <si>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</si>
  <si>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</si>
  <si>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</si>
  <si>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62 - Úprava povrchů vnějších</t>
  </si>
  <si>
    <t xml:space="preserve">    9 - Ostatní konstrukce a práce, bourání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</si>
  <si>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</si>
  <si>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</si>
  <si>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</si>
  <si>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</si>
  <si>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</si>
  <si>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</si>
  <si>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</si>
  <si>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</si>
  <si>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</si>
  <si>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</si>
  <si>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</si>
  <si>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</si>
  <si>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</si>
  <si>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</si>
  <si>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  767.d - zámečnické venkovní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</si>
  <si>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</si>
  <si>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</si>
  <si>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</si>
  <si>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</si>
  <si>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</si>
  <si>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</si>
  <si>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</si>
  <si>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</si>
  <si>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</si>
  <si>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</si>
  <si>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</si>
  <si>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</si>
  <si>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</si>
  <si>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</si>
  <si>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</si>
  <si>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</si>
  <si>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</si>
  <si>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</si>
  <si>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</si>
  <si>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</si>
  <si>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</si>
  <si>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</si>
  <si>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</si>
  <si>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4</t>
  </si>
  <si>
    <t>1166282647</t>
  </si>
  <si>
    <t>Online PSC</t>
  </si>
  <si>
    <t>https://podminky.urs.cz/item/CS_URS_2023_02/114203101</t>
  </si>
  <si>
    <t>121112003</t>
  </si>
  <si>
    <t>Sejmutí ornice ručně při souvislé ploše, tl. vrstvy do 200 mm</t>
  </si>
  <si>
    <t>m2</t>
  </si>
  <si>
    <t>-1500520821</t>
  </si>
  <si>
    <t>https://podminky.urs.cz/item/CS_URS_2023_02/121112003</t>
  </si>
  <si>
    <t>3</t>
  </si>
  <si>
    <t>131313701</t>
  </si>
  <si>
    <t>Hloubení nezapažených jam ručně s urovnáním dna do předepsaného profilu a spádu v hornině třídy těžitelnosti II skupiny 4 soudržných</t>
  </si>
  <si>
    <t>-778607668</t>
  </si>
  <si>
    <t>https://podminky.urs.cz/item/CS_URS_2023_02/131313701</t>
  </si>
  <si>
    <t>133312811</t>
  </si>
  <si>
    <t>Hloubení nezapažených šachet ručně v horninách třídy těžitelnosti II skupiny 4, půdorysná plocha výkopu do 4 m2</t>
  </si>
  <si>
    <t>579960929</t>
  </si>
  <si>
    <t>https://podminky.urs.cz/item/CS_URS_2023_02/133312811</t>
  </si>
  <si>
    <t>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</si>
  <si>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</si>
  <si>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</si>
  <si>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-1340901129</t>
  </si>
  <si>
    <t>https://podminky.urs.cz/item/CS_URS_2023_02/162751137</t>
  </si>
  <si>
    <t>6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</si>
  <si>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</si>
  <si>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</si>
  <si>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1170519819</t>
  </si>
  <si>
    <t>https://podminky.urs.cz/item/CS_URS_2023_02/162751139</t>
  </si>
  <si>
    <t>7</t>
  </si>
  <si>
    <t>171111104</t>
  </si>
  <si>
    <t>Uložení sypanin do násypů ručně s rozprostřením sypaniny ve vrstvách a s hrubým urovnáním zhutněných z hornin nesoudržných sypkých</t>
  </si>
  <si>
    <t>1711044603</t>
  </si>
  <si>
    <t>https://podminky.urs.cz/item/CS_URS_2023_02/171111104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</si>
  <si>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</si>
  <si>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</si>
  <si>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</si>
  <si>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</si>
  <si>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-1021955020</t>
  </si>
  <si>
    <t>https://podminky.urs.cz/item/CS_URS_2023_02/171201221</t>
  </si>
  <si>
    <t>9</t>
  </si>
  <si>
    <t>171251201</t>
  </si>
  <si>
    <t>Uložení sypaniny na skládky nebo meziskládky bez hutnění s upravením uložené sypaniny do předepsaného tvaru</t>
  </si>
  <si>
    <t>-2010039531</t>
  </si>
  <si>
    <t>https://podminky.urs.cz/item/CS_URS_2023_02/171251201</t>
  </si>
  <si>
    <t>10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</si>
  <si>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</si>
  <si>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</si>
  <si>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570927423</t>
  </si>
  <si>
    <t>https://podminky.urs.cz/item/CS_URS_2023_02/175111101</t>
  </si>
  <si>
    <t>11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</si>
  <si>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</si>
  <si>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</si>
  <si>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-913497665</t>
  </si>
  <si>
    <t>https://podminky.urs.cz/item/CS_URS_2023_02/175111109</t>
  </si>
  <si>
    <t>181411131</t>
  </si>
  <si>
    <t>Založení trávníku na půdě předem připravené plochy do 1000 m2 výsevem včetně utažení parkového v rovině nebo na svahu do 1:5</t>
  </si>
  <si>
    <t>813514158</t>
  </si>
  <si>
    <t>https://podminky.urs.cz/item/CS_URS_2023_02/181411131</t>
  </si>
  <si>
    <t>13</t>
  </si>
  <si>
    <t>M</t>
  </si>
  <si>
    <t>00572410</t>
  </si>
  <si>
    <t>osivo směs travní parková</t>
  </si>
  <si>
    <t>kg</t>
  </si>
  <si>
    <t>33520077</t>
  </si>
  <si>
    <t>VV</t>
  </si>
  <si>
    <t>11*0,02 'Přepočtené koeficientem množství</t>
  </si>
  <si>
    <t>14</t>
  </si>
  <si>
    <t>182311123</t>
  </si>
  <si>
    <t>Rozprostření a urovnání ornice ve svahu sklonu přes 1:5 ručně při souvislé ploše, tl. vrstvy do 200 mm</t>
  </si>
  <si>
    <t>-960320368</t>
  </si>
  <si>
    <t>https://podminky.urs.cz/item/CS_URS_2023_02/182311123</t>
  </si>
  <si>
    <t>Svislé a kompletní konstrukce</t>
  </si>
  <si>
    <t>18</t>
  </si>
  <si>
    <t>311272211</t>
  </si>
  <si>
    <t>Zdivo z pórobetonových tvárnic na tenké maltové lože, tl. zdiva 300 mm pevnost tvárnic do P2, objemová hmotnost do 450 kg/m3 hladkých</t>
  </si>
  <si>
    <t>850648780</t>
  </si>
  <si>
    <t>https://podminky.urs.cz/item/CS_URS_2023_02/311272211</t>
  </si>
  <si>
    <t>"nadezdívka atiky, navýšení o 25 cm"</t>
  </si>
  <si>
    <t>Výkres D.1.1.27 - PŮDORYS STŘECHY - NOVÝ STAV"</t>
  </si>
  <si>
    <t>(69,8+69,236+27,431+3,424+8,069+8,069+5,407+12,809+35,790+35,790+71,134+71,134+34,928)*0,25</t>
  </si>
  <si>
    <t>Součet</t>
  </si>
  <si>
    <t>19</t>
  </si>
  <si>
    <t>417321515</t>
  </si>
  <si>
    <t>Ztužující pásy a věnce z betonu železového (bez výztuže) tř. C 25/30</t>
  </si>
  <si>
    <t>-1440081195</t>
  </si>
  <si>
    <t>https://podminky.urs.cz/item/CS_URS_2023_02/417321515</t>
  </si>
  <si>
    <t>"ztužující věnec nadezdívky atiky, navýšení o 25 cm"</t>
  </si>
  <si>
    <t>(69,8+69,236+27,431+3,424+8,069+8,069+5,407+12,809+35,790+35,790+71,134+71,134+34,928)*0,3*0,1</t>
  </si>
  <si>
    <t>20</t>
  </si>
  <si>
    <t>417351115</t>
  </si>
  <si>
    <t>Bednění bočnic ztužujících pásů a věnců včetně vzpěr zřízení</t>
  </si>
  <si>
    <t>-933913047</t>
  </si>
  <si>
    <t>https://podminky.urs.cz/item/CS_URS_2023_02/417351115</t>
  </si>
  <si>
    <t>"bednění ztužujícího věnce nadezdívky atiky, navýšení o 25 cm"</t>
  </si>
  <si>
    <t>(69,8+69,236+27,431+3,424+8,069+8,069+5,407+12,809+35,790+35,790+71,134+71,134+34,928)*0,15*2</t>
  </si>
  <si>
    <t>417351116</t>
  </si>
  <si>
    <t>Bednění bočnic ztužujících pásů a věnců včetně vzpěr odstranění</t>
  </si>
  <si>
    <t>-137525388</t>
  </si>
  <si>
    <t>https://podminky.urs.cz/item/CS_URS_2023_02/417351116</t>
  </si>
  <si>
    <t>Úpravy povrchů, podlahy a osazování výplní</t>
  </si>
  <si>
    <t>35</t>
  </si>
  <si>
    <t>612131121</t>
  </si>
  <si>
    <t>Podkladní a spojovací vrstva vnitřních omítaných ploch penetrace disperzní nanášená ručně stěn</t>
  </si>
  <si>
    <t>-1263396780</t>
  </si>
  <si>
    <t>https://podminky.urs.cz/item/CS_URS_2023_02/612131121</t>
  </si>
  <si>
    <t>"začištění vnitřních ostění a zděných parapetů -výměna oken</t>
  </si>
  <si>
    <t>"začištění oken O1-ostění a nadpraží oken"</t>
  </si>
  <si>
    <t>((1,0+1,86+1,86)*0,5)*3</t>
  </si>
  <si>
    <t>"začištění oken O1-parapety oken"</t>
  </si>
  <si>
    <t>(1,0*1,0)*3</t>
  </si>
  <si>
    <t>36</t>
  </si>
  <si>
    <t>612345301</t>
  </si>
  <si>
    <t>Sádrová nebo vápenosádrová omítka ostění nebo nadpraží hladká</t>
  </si>
  <si>
    <t>-1397112537</t>
  </si>
  <si>
    <t>https://podminky.urs.cz/item/CS_URS_2023_02/612345301</t>
  </si>
  <si>
    <t>37</t>
  </si>
  <si>
    <t>619991001</t>
  </si>
  <si>
    <t>Zakrytí vnitřních ploch před znečištěním včetně pozdějšího odkrytí podlah fólií přilepenou lepící páskou</t>
  </si>
  <si>
    <t>2097653264</t>
  </si>
  <si>
    <t>https://podminky.urs.cz/item/CS_URS_2023_02/619991001</t>
  </si>
  <si>
    <t xml:space="preserve">"podlaha  při začišťování oken O1"</t>
  </si>
  <si>
    <t>2,0*5,0</t>
  </si>
  <si>
    <t>38</t>
  </si>
  <si>
    <t>619991021</t>
  </si>
  <si>
    <t>Zakrytí vnitřních ploch před znečištěním včetně pozdějšího odkrytí rámů oken a dveří, keramických soklů oblepením malířskou páskou</t>
  </si>
  <si>
    <t>m</t>
  </si>
  <si>
    <t>368542409</t>
  </si>
  <si>
    <t>https://podminky.urs.cz/item/CS_URS_2023_02/619991021</t>
  </si>
  <si>
    <t>"okna O1"</t>
  </si>
  <si>
    <t>(1,0+1,86)*2*3</t>
  </si>
  <si>
    <t>39</t>
  </si>
  <si>
    <t>621211031</t>
  </si>
  <si>
    <t>Montáž kontaktního zateplení lepením a mechanickým kotvením z polystyrenových desek na vnější podhledy, na podklad betonový nebo z lehčeného betonu, z tvárnic keramických nebo vápenopískových, tloušťky desek přes 120 do 160 mm</t>
  </si>
  <si>
    <t>278817333</t>
  </si>
  <si>
    <t>https://podminky.urs.cz/item/CS_URS_2023_02/621211031</t>
  </si>
  <si>
    <t>"jižní fasáda"</t>
  </si>
  <si>
    <t>(1,1*14,8)*1</t>
  </si>
  <si>
    <t>(1,1*21,4)*1</t>
  </si>
  <si>
    <t>"severní fasáda"</t>
  </si>
  <si>
    <t>4,0*1,3</t>
  </si>
  <si>
    <t>1,1*20,68</t>
  </si>
  <si>
    <t>1,1*15,523</t>
  </si>
  <si>
    <t>"západní fasáda"</t>
  </si>
  <si>
    <t>(11,6+5,79+11,6+5,79+4,45)*0,6</t>
  </si>
  <si>
    <t>"atrium1"</t>
  </si>
  <si>
    <t>(1,1*21,570)*2</t>
  </si>
  <si>
    <t>"atrium2"</t>
  </si>
  <si>
    <t>(1,1*11,7)*1</t>
  </si>
  <si>
    <t>(1,1*13,7)*1</t>
  </si>
  <si>
    <t>40</t>
  </si>
  <si>
    <t>28375952</t>
  </si>
  <si>
    <t>deska EPS 70 fasádní λ=0,039 tl 160mm</t>
  </si>
  <si>
    <t>-1341504219</t>
  </si>
  <si>
    <t>183,775*1,15 'Přepočtené koeficientem množství</t>
  </si>
  <si>
    <t>41</t>
  </si>
  <si>
    <t>622131101</t>
  </si>
  <si>
    <t>Podkladní a spojovací vrstva vnějších omítaných ploch cementový postřik nanášený ručně celoplošně stěn</t>
  </si>
  <si>
    <t>155068687</t>
  </si>
  <si>
    <t>https://podminky.urs.cz/item/CS_URS_2023_02/622131101</t>
  </si>
  <si>
    <t>"postřik po odsekání kabřincových obkladů-jádrová VPC omítka, zrnitost 2"</t>
  </si>
  <si>
    <t>34,88</t>
  </si>
  <si>
    <t>46,22</t>
  </si>
  <si>
    <t>"východní fasáda"</t>
  </si>
  <si>
    <t>4,48</t>
  </si>
  <si>
    <t>3,94+4,23+0,28</t>
  </si>
  <si>
    <t>15,46+6,66+0,14</t>
  </si>
  <si>
    <t>"atrium 2"</t>
  </si>
  <si>
    <t>10,55</t>
  </si>
  <si>
    <t>42</t>
  </si>
  <si>
    <t>622131121</t>
  </si>
  <si>
    <t>Podkladní a spojovací vrstva vnějších omítaných ploch penetrace nanášená ručně stěn</t>
  </si>
  <si>
    <t>-668015887</t>
  </si>
  <si>
    <t>https://podminky.urs.cz/item/CS_URS_2023_02/622131121</t>
  </si>
  <si>
    <t>33,1+92,04+2,02+2,39+11,271+119,03+7,52+1,06+0,67+(2,22*2)+1,5+(2,26*2)+84,15+6,56+6,42+2,24+3,5</t>
  </si>
  <si>
    <t>40,03+5,9+44,86</t>
  </si>
  <si>
    <t>146,34+15,24</t>
  </si>
  <si>
    <t>83,15+24,89+5,74+97,04+20,12+68,8+20,67+2,68</t>
  </si>
  <si>
    <t>84,92+5,41+4,98+1,95+1,4+34,46+8,28+38,38+3,57+89,20+14,91</t>
  </si>
  <si>
    <t>58,42+4,98+5,76+45,77+3,23+3,84+3,24+57,82+3,21</t>
  </si>
  <si>
    <t xml:space="preserve">"ostění a nadpraží  oken a dveří"</t>
  </si>
  <si>
    <t>(1,071+1,68+1,68)*0,16*6</t>
  </si>
  <si>
    <t>(1,06+1,68+1,68)*0,16*6</t>
  </si>
  <si>
    <t>(0,95+1,89+1,89)*0,16*10</t>
  </si>
  <si>
    <t>(2,36+1,89+1,89)*0,16*8</t>
  </si>
  <si>
    <t>(1,05+1,89+1,89)*0,16*9</t>
  </si>
  <si>
    <t>(1,0+1,89+1,89)*0,16*3</t>
  </si>
  <si>
    <t>(1,1*3,56)*4</t>
  </si>
  <si>
    <t>(1,16+1,77+1,77)*0,16*3</t>
  </si>
  <si>
    <t>(1,08+2,09+2,09)*0,16</t>
  </si>
  <si>
    <t>(1,06+1,67+1,67)*0,16*6</t>
  </si>
  <si>
    <t>(0,87+2,61+2,61)*0,16</t>
  </si>
  <si>
    <t>(2,34+1,8+1,8)*0,16*6</t>
  </si>
  <si>
    <t>(2,34+0,86+0,86)*0,16*6</t>
  </si>
  <si>
    <t>(0,95+1,67+1,67)*0,16*6</t>
  </si>
  <si>
    <t>(1,05+2,07+2,07)*0,16</t>
  </si>
  <si>
    <t>(1,3*3,53)*2</t>
  </si>
  <si>
    <t>(1,07+1,68+1,68)*0,16*12</t>
  </si>
  <si>
    <t>(2,4+1,6+1,68)*0,16*2</t>
  </si>
  <si>
    <t>(1,48+2,529+2,529)*0,16*2</t>
  </si>
  <si>
    <t>(1,15+1,78+1,78)*0,16*18</t>
  </si>
  <si>
    <t>(1,06+1,78+1,78)*0,16*14</t>
  </si>
  <si>
    <t>(1,041+2,12+2,12)*0,16</t>
  </si>
  <si>
    <t>(1,471+2,350+2,350)*0,16*2</t>
  </si>
  <si>
    <t>(1,46+1,78+1,78)*0,16*2</t>
  </si>
  <si>
    <t>(0,95+1,7+1,7)*0,16*12</t>
  </si>
  <si>
    <t>(1,03+1,85+1,85)*0,16*3</t>
  </si>
  <si>
    <t>(1,4+1,731+1,731)*0,16*2</t>
  </si>
  <si>
    <t>(1,450+2,36+2,36)*0,16*2</t>
  </si>
  <si>
    <t>(0,89+0,89+0,89)*0,16*5</t>
  </si>
  <si>
    <t>(1,17+1,47+1,47)*0,16*2</t>
  </si>
  <si>
    <t>(1,498+1,49+1,49)*3</t>
  </si>
  <si>
    <t>(1,238+1,49+1,49)*1</t>
  </si>
  <si>
    <t>"vnitřní stěny anglických dvorků"</t>
  </si>
  <si>
    <t>(9,7*0,7)*4+(1,0*0,7)*4</t>
  </si>
  <si>
    <t>"horní lem anglických dvorků"</t>
  </si>
  <si>
    <t>((9,7+1,0+1,0)*0,45)*2</t>
  </si>
  <si>
    <t>"schodnice venkovního schodiště-západní strana,únikové východy"</t>
  </si>
  <si>
    <t>(0,5*1,0)*4</t>
  </si>
  <si>
    <t>43</t>
  </si>
  <si>
    <t>622142001</t>
  </si>
  <si>
    <t>Potažení vnějších ploch pletivem v ploše nebo pruzích, na plném podkladu sklovláknitým vtlačením do tmelu stěn</t>
  </si>
  <si>
    <t>-546351224</t>
  </si>
  <si>
    <t>https://podminky.urs.cz/item/CS_URS_2023_02/622142001</t>
  </si>
  <si>
    <t>44</t>
  </si>
  <si>
    <t>622143003</t>
  </si>
  <si>
    <t>Montáž omítkových profilů plastových, pozinkovaných nebo dřevěných upevněných vtlačením do podkladní vrstvy nebo přibitím rohových s tkaninou</t>
  </si>
  <si>
    <t>719362423</t>
  </si>
  <si>
    <t>https://podminky.urs.cz/item/CS_URS_2023_02/622143003</t>
  </si>
  <si>
    <t>"začištění hrany vnitřních -výměna oken O1</t>
  </si>
  <si>
    <t>"ostění a nadpraží oken"</t>
  </si>
  <si>
    <t>(1,0+1,89+1,89)</t>
  </si>
  <si>
    <t>45</t>
  </si>
  <si>
    <t>55343020</t>
  </si>
  <si>
    <t>profil rohový Pz s ostrou hlavou pro vnitřní omítky tl 12mm</t>
  </si>
  <si>
    <t>-737133278</t>
  </si>
  <si>
    <t>4,78*1,05 'Přepočtené koeficientem množství</t>
  </si>
  <si>
    <t>46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</si>
  <si>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</si>
  <si>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</si>
  <si>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-1408683657</t>
  </si>
  <si>
    <t>https://podminky.urs.cz/item/CS_URS_2023_02/622143004</t>
  </si>
  <si>
    <t>"dilatační APU lišta -výměna oken O1</t>
  </si>
  <si>
    <t>47</t>
  </si>
  <si>
    <t>59051516</t>
  </si>
  <si>
    <t>profil začišťovací PVC pro ostění vnitřních omítek</t>
  </si>
  <si>
    <t>-88964509</t>
  </si>
  <si>
    <t>48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</si>
  <si>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</si>
  <si>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</si>
  <si>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1185095125</t>
  </si>
  <si>
    <t>https://podminky.urs.cz/item/CS_URS_2023_02/622211021</t>
  </si>
  <si>
    <t>"východní strana-průchod do atria1"</t>
  </si>
  <si>
    <t>10,74*0,6</t>
  </si>
  <si>
    <t>49</t>
  </si>
  <si>
    <t>28376422</t>
  </si>
  <si>
    <t>deska XPS hrana polodrážková a hladký povrch 300kPA λ=0,035 tl 100mm</t>
  </si>
  <si>
    <t>-681097576</t>
  </si>
  <si>
    <t>6,444*1,05 'Přepočtené koeficientem množství</t>
  </si>
  <si>
    <t>50</t>
  </si>
  <si>
    <t>949491485</t>
  </si>
  <si>
    <t>"východní fasáda - průchod do atria 1"</t>
  </si>
  <si>
    <t>10,740*4,190</t>
  </si>
  <si>
    <t>51</t>
  </si>
  <si>
    <t>28375938</t>
  </si>
  <si>
    <t>deska EPS 70 fasádní λ=0,039 tl 100mm</t>
  </si>
  <si>
    <t>2021506847</t>
  </si>
  <si>
    <t>45,001*1,15 'Přepočtené koeficientem množství</t>
  </si>
  <si>
    <t>52</t>
  </si>
  <si>
    <t>622211031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</si>
  <si>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</si>
  <si>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900640928</t>
  </si>
  <si>
    <t>https://podminky.urs.cz/item/CS_URS_2023_02/622211031</t>
  </si>
  <si>
    <t>"zateplení 0,6 m nad terén"</t>
  </si>
  <si>
    <t>(1,33+7,8+1,1+21,84+1,1+29,3+1,3+1,3+1,1+21,942+1,1+9,66+9,66)*0,6</t>
  </si>
  <si>
    <t>(11,61+5,79+4,13+5,79+11,61)*0,6</t>
  </si>
  <si>
    <t>(1,1+21,87+1,1+29,3+1,1+1,1+6,3)*0,6</t>
  </si>
  <si>
    <t>11,92*0,6</t>
  </si>
  <si>
    <t>(1,1+22,53+1,11+4,7++1,1+22,53+1,1+11,7+10,935)*0,6</t>
  </si>
  <si>
    <t>(1,1+14,230+1,1+4,7+1,1+12,2+1,1+4,7+10,936+11,86)*0,6</t>
  </si>
  <si>
    <t>53</t>
  </si>
  <si>
    <t>28376425</t>
  </si>
  <si>
    <t>deska XPS hrana polodrážková a hladký povrch 300kPA λ=0,035 tl 160mm</t>
  </si>
  <si>
    <t>410099806</t>
  </si>
  <si>
    <t>216,65*1,05 'Přepočtené koeficientem množství</t>
  </si>
  <si>
    <t>54</t>
  </si>
  <si>
    <t>1217751556</t>
  </si>
  <si>
    <t>55</t>
  </si>
  <si>
    <t>1235857611</t>
  </si>
  <si>
    <t>1503,455*1,15 'Přepočtené koeficientem množství</t>
  </si>
  <si>
    <t>56</t>
  </si>
  <si>
    <t>622212001</t>
  </si>
  <si>
    <t>Montáž kontaktního zateplení vnějšího ostění, nadpraží nebo parapetu lepením z polystyrenových desek hloubky špalet do 200 mm, tloušťky desek do 40 mm</t>
  </si>
  <si>
    <t>-1037402442</t>
  </si>
  <si>
    <t>https://podminky.urs.cz/item/CS_URS_2023_02/622212001</t>
  </si>
  <si>
    <t>(1,071+1,68+1,68+1,071)*6</t>
  </si>
  <si>
    <t>(1,06+1,68+1,68+1,06)*6</t>
  </si>
  <si>
    <t>(0,95+1,89+1,89+0,95)*10</t>
  </si>
  <si>
    <t>(2,36+1,89+1,89+2,6)*8</t>
  </si>
  <si>
    <t>(1,05+1,89+1,89+1,05)*9</t>
  </si>
  <si>
    <t>(1,0+1,89+1,89+1,0)*3</t>
  </si>
  <si>
    <t>(1,16+1,77+1,77+1,16)*3</t>
  </si>
  <si>
    <t>(1,08+2,09+2,09)</t>
  </si>
  <si>
    <t>(1,06+1,67+1,67+1,06)*6</t>
  </si>
  <si>
    <t>(0,87+2,61+2,61)</t>
  </si>
  <si>
    <t>(2,34+1,8+1,8+2,34)*6</t>
  </si>
  <si>
    <t>(2,34+0,86+0,86+2,34)*6</t>
  </si>
  <si>
    <t>(0,95+1,67+1,67+0,95)*6</t>
  </si>
  <si>
    <t>(1,05+2,07+2,07+1,05)*0,16</t>
  </si>
  <si>
    <t>(1,07+1,68+1,68+1,07)*12</t>
  </si>
  <si>
    <t>(2,4+1,6+1,68+2,4)*2</t>
  </si>
  <si>
    <t>(1,48+2,529+2,529)*2</t>
  </si>
  <si>
    <t>(1,15+1,78+1,78+1,15)*18</t>
  </si>
  <si>
    <t>(1,06+1,78+1,78+1,06)*14</t>
  </si>
  <si>
    <t>(1,041+2,12+2,12)</t>
  </si>
  <si>
    <t>(1,471+2,350+2,350)*2</t>
  </si>
  <si>
    <t>(1,46+1,78+1,78+1,46)*2</t>
  </si>
  <si>
    <t>(0,95+1,7+1,7+0,95)*12</t>
  </si>
  <si>
    <t>(1,03+1,85+1,85+1,03)*3</t>
  </si>
  <si>
    <t>(1,4+1,731+1,731+1,4)*2</t>
  </si>
  <si>
    <t>(1,450+2,36+2,36+1,45)*2</t>
  </si>
  <si>
    <t>(0,89+0,89+0,89+0,89)*5</t>
  </si>
  <si>
    <t>(1,17+1,47+1,47+1,17)*2</t>
  </si>
  <si>
    <t>(1,498+1,49+1,49+1,498)*3</t>
  </si>
  <si>
    <t>(1,238+1,49+1,49+1,238)*1</t>
  </si>
  <si>
    <t>57</t>
  </si>
  <si>
    <t>28376438</t>
  </si>
  <si>
    <t>deska XPS hrana rovná a strukturovaný povrch 250kPa λ=0,032 tl 30mm</t>
  </si>
  <si>
    <t>-478095561</t>
  </si>
  <si>
    <t>"zateplení parapetů oken deskami XPS"</t>
  </si>
  <si>
    <t>1,071*6</t>
  </si>
  <si>
    <t>1,06*6</t>
  </si>
  <si>
    <t>0,95*10</t>
  </si>
  <si>
    <t>2,36*8</t>
  </si>
  <si>
    <t>1,05*9</t>
  </si>
  <si>
    <t>1,0*3</t>
  </si>
  <si>
    <t>1,16*3</t>
  </si>
  <si>
    <t>2,34*6</t>
  </si>
  <si>
    <t>0,95*6</t>
  </si>
  <si>
    <t>1,05</t>
  </si>
  <si>
    <t>1,07*12</t>
  </si>
  <si>
    <t>2,4*2</t>
  </si>
  <si>
    <t>2,529*2</t>
  </si>
  <si>
    <t>1,15*18</t>
  </si>
  <si>
    <t>1,06*14</t>
  </si>
  <si>
    <t>1,46*2</t>
  </si>
  <si>
    <t>0,95*12</t>
  </si>
  <si>
    <t>1,03*3</t>
  </si>
  <si>
    <t>+1,4*2</t>
  </si>
  <si>
    <t>1,45*2</t>
  </si>
  <si>
    <t>0,89*5</t>
  </si>
  <si>
    <t>1,17*2</t>
  </si>
  <si>
    <t>1,498*3</t>
  </si>
  <si>
    <t>1,238*1</t>
  </si>
  <si>
    <t>192,156*0,16</t>
  </si>
  <si>
    <t>30,745*1,1 'Přepočtené koeficientem množství</t>
  </si>
  <si>
    <t>58</t>
  </si>
  <si>
    <t>63148100</t>
  </si>
  <si>
    <t>deska tepelně izolační minerální univerzální λ=0,038-0,039 tl 40mm</t>
  </si>
  <si>
    <t>927157760</t>
  </si>
  <si>
    <t>"zateplení ostění a nadpraží oken a dveří"</t>
  </si>
  <si>
    <t>(1,071+1,68+1,68)*6*0,16</t>
  </si>
  <si>
    <t>(1,06+1,68+1,68)*6*0,16</t>
  </si>
  <si>
    <t>(0,95+1,89+1,89)*10*0,16</t>
  </si>
  <si>
    <t>(2,36+1,89+1,89)*8*0,16</t>
  </si>
  <si>
    <t>(1,05+1,89+1,89)*9*0,16</t>
  </si>
  <si>
    <t>(1,0+1,89+1,89)*3*0,16</t>
  </si>
  <si>
    <t>(1,16+1,77+1,77)*3*0,16</t>
  </si>
  <si>
    <t>(1,06+1,67+1,67)*6*0,16</t>
  </si>
  <si>
    <t>(2,34+1,8+1,8)*6*0,16</t>
  </si>
  <si>
    <t>(2,34+0,86+0,86)*6*0,16</t>
  </si>
  <si>
    <t>(0,95+1,67+1,67)*6*0,16</t>
  </si>
  <si>
    <t>(1,07+1,68+1,68)*12*0,16</t>
  </si>
  <si>
    <t>(2,4+1,6+1,68)*2*0,16</t>
  </si>
  <si>
    <t>(1,48+2,529+2,529)*2*0,16</t>
  </si>
  <si>
    <t>(1,15+1,78+1,78)*18*0,16</t>
  </si>
  <si>
    <t>(1,06+1,78+1,78)*14*0,16</t>
  </si>
  <si>
    <t>(1,471+2,350+2,350)*2*0,16</t>
  </si>
  <si>
    <t>(1,46+1,78+1,78)*2*0,16</t>
  </si>
  <si>
    <t>(0,95+1,7+1,7)*12*0,16</t>
  </si>
  <si>
    <t>(1,03+1,85+1,85)*3*0,16</t>
  </si>
  <si>
    <t>(1,4+1,731+1,731)*2*0,16</t>
  </si>
  <si>
    <t>(1,450+2,36+2,36)*2*0,16</t>
  </si>
  <si>
    <t>(0,89+0,89+0,89)*5*0,16</t>
  </si>
  <si>
    <t>(1,17+1,47+1,47)*2*0,16</t>
  </si>
  <si>
    <t>(1,498+1,49+1,49)*3*0,16</t>
  </si>
  <si>
    <t>(1,238+1,49+1,49)*1*0,16</t>
  </si>
  <si>
    <t>59</t>
  </si>
  <si>
    <t>622251101</t>
  </si>
  <si>
    <t>Montáž kontaktního zateplení lepením a mechanickým kotvením Příplatek k cenám za zápustnou montáž kotev s použitím tepelněizolačních zátek na vnější stěny z polystyrenu</t>
  </si>
  <si>
    <t>-941144182</t>
  </si>
  <si>
    <t>https://podminky.urs.cz/item/CS_URS_2023_02/622251101</t>
  </si>
  <si>
    <t>1503,455+216,650+183,775+6,444+45,001</t>
  </si>
  <si>
    <t>60</t>
  </si>
  <si>
    <t>622251211R2</t>
  </si>
  <si>
    <t>Montáž kontaktního zateplení lepením a mechanickým kotvením Příplatek k cenám za použití organické armovací hmoty pro hydroizolaci při lepení izolačních desek</t>
  </si>
  <si>
    <t>-1188605616</t>
  </si>
  <si>
    <t>https://podminky.urs.cz/item/CS_URS_2023_02/622251211R2</t>
  </si>
  <si>
    <t xml:space="preserve">"hydroizolační stěrka zateplení  0,6 m nad terén"</t>
  </si>
  <si>
    <t>61</t>
  </si>
  <si>
    <t>622251212.R</t>
  </si>
  <si>
    <t>Montáž kontaktního zateplení lepením a mechanickým kotvením Příplatek k cenám za použití organické armovací hmoty pro hydroizolaci při stěrkování izolačních desek</t>
  </si>
  <si>
    <t>-1320631810</t>
  </si>
  <si>
    <t>P</t>
  </si>
  <si>
    <t>Poznámka k položce:_x000d_
Poznámka k položce: provedení dle technických podmínek zadávací a projektové dokumentace a systémového řešení dodavatele zateplovacího systému</t>
  </si>
  <si>
    <t>62</t>
  </si>
  <si>
    <t>622252001</t>
  </si>
  <si>
    <t>Montáž profilů kontaktního zateplení zakládacích soklových připevněných hmoždinkami</t>
  </si>
  <si>
    <t>-1976063904</t>
  </si>
  <si>
    <t>https://podminky.urs.cz/item/CS_URS_2023_02/622252001</t>
  </si>
  <si>
    <t>(1,33+7,8+1,1+21,84+1,1+29,3+1,3+1,3+1,1+21,942+1,1+9,66+9,66)</t>
  </si>
  <si>
    <t>(11,61+5,79+4,13+5,79+11,61)</t>
  </si>
  <si>
    <t>(1,1+21,87+1,1+29,3+1,1+1,1+6,3)</t>
  </si>
  <si>
    <t>11,92</t>
  </si>
  <si>
    <t>10,74</t>
  </si>
  <si>
    <t>(1,1+22,53+1,11+4,7++1,1+22,53+1,1+11,7+10,935)</t>
  </si>
  <si>
    <t>(1,1+14,230+1,1+4,7+1,1+12,2+1,1+4,7+10,936+11,86)</t>
  </si>
  <si>
    <t>63</t>
  </si>
  <si>
    <t>59051653</t>
  </si>
  <si>
    <t>profil zakládací Al tl 0,7mm pro ETICS pro izolant tl 160mm</t>
  </si>
  <si>
    <t>-540402965</t>
  </si>
  <si>
    <t>361,083*1,05 'Přepočtené koeficientem množství</t>
  </si>
  <si>
    <t>64</t>
  </si>
  <si>
    <t>59051647</t>
  </si>
  <si>
    <t>profil zakládací Al tl 0,7mm pro ETICS pro izolant tl 100mm</t>
  </si>
  <si>
    <t>-1900184195</t>
  </si>
  <si>
    <t>65</t>
  </si>
  <si>
    <t>622252002</t>
  </si>
  <si>
    <t>Montáž profilů kontaktního zateplení ostatních stěnových, dilatačních apod. lepených do tmelu</t>
  </si>
  <si>
    <t>-2103368902</t>
  </si>
  <si>
    <t>https://podminky.urs.cz/item/CS_URS_2023_02/622252002</t>
  </si>
  <si>
    <t>"profil rohový PVC 23*23 mm s výztužnou tkaninou"</t>
  </si>
  <si>
    <t>1646,737</t>
  </si>
  <si>
    <t>"profil začišťovací PVC 9 mm"</t>
  </si>
  <si>
    <t>764,559</t>
  </si>
  <si>
    <t>"profil začišťovací s okapnicí PVC"</t>
  </si>
  <si>
    <t>205,791</t>
  </si>
  <si>
    <t>"profil začišťovací parapetní"</t>
  </si>
  <si>
    <t>66</t>
  </si>
  <si>
    <t>63127416</t>
  </si>
  <si>
    <t>profil rohový PVC 23x23mm s výztužnou tkaninou š 100mm pro ETICS</t>
  </si>
  <si>
    <t>-128018123</t>
  </si>
  <si>
    <t>81,0+21,8+21,9+(4,8*11)</t>
  </si>
  <si>
    <t>11,9+(4,8*4)+10,47</t>
  </si>
  <si>
    <t>37,4+11,6+11,6+5,2+(4,8*6)</t>
  </si>
  <si>
    <t>78,8+(4,8*12)+22,0+21,9</t>
  </si>
  <si>
    <t>27,3+22,1+(4,8*14)+10,9+11,7+27,3+22,1</t>
  </si>
  <si>
    <t>19,5+14,3+(4,8*14)+19,5+14,3+10,9+11,9</t>
  </si>
  <si>
    <t xml:space="preserve">"ostění a nadpraží  oken a dveří-APU lišty"</t>
  </si>
  <si>
    <t>(1,071+1,68+1,68)*6</t>
  </si>
  <si>
    <t>(1,06+1,68+1,68)*6</t>
  </si>
  <si>
    <t>(0,95+1,89+1,89)*10</t>
  </si>
  <si>
    <t>(2,36+1,89+1,89)*8</t>
  </si>
  <si>
    <t>(1,05+1,89+1,89)*9</t>
  </si>
  <si>
    <t>(1,0+1,89+1,89)*3</t>
  </si>
  <si>
    <t>(1,16+1,77+1,77)*3</t>
  </si>
  <si>
    <t>(1,06+1,67+1,67)*6</t>
  </si>
  <si>
    <t>(2,34+1,8+1,8)*6</t>
  </si>
  <si>
    <t>(2,34+0,86+0,86)*6</t>
  </si>
  <si>
    <t>(0,95+1,67+1,67)*6</t>
  </si>
  <si>
    <t>(1,07+1,68+1,68)*12</t>
  </si>
  <si>
    <t>(2,4+1,6+1,68)*2</t>
  </si>
  <si>
    <t>(1,15+1,78+1,78)*18</t>
  </si>
  <si>
    <t>(1,06+1,78+1,78)*14</t>
  </si>
  <si>
    <t>(1,46+1,78+1,78)*2</t>
  </si>
  <si>
    <t>(0,95+1,7+1,7)*12</t>
  </si>
  <si>
    <t>(1,03+1,85+1,85)*3</t>
  </si>
  <si>
    <t>(1,4+1,731+1,731)*2</t>
  </si>
  <si>
    <t>(1,450+2,36+2,36)*2</t>
  </si>
  <si>
    <t>(0,89+0,89+0,89)*5</t>
  </si>
  <si>
    <t>(1,17+1,47+1,47)*2</t>
  </si>
  <si>
    <t>1568,321*1,05 'Přepočtené koeficientem množství</t>
  </si>
  <si>
    <t>67</t>
  </si>
  <si>
    <t>59051476</t>
  </si>
  <si>
    <t>profil začišťovací PVC 9mm s výztužnou tkaninou pro ostění ETICS</t>
  </si>
  <si>
    <t>428362385</t>
  </si>
  <si>
    <t>728,151*1,05 'Přepočtené koeficientem množství</t>
  </si>
  <si>
    <t>68</t>
  </si>
  <si>
    <t>59051510</t>
  </si>
  <si>
    <t>profil začišťovací s okapnicí PVC s výztužnou tkaninou pro nadpraží ETICS</t>
  </si>
  <si>
    <t>-2143400412</t>
  </si>
  <si>
    <t xml:space="preserve">"nadpraží  oken a dveří"</t>
  </si>
  <si>
    <t>1,08</t>
  </si>
  <si>
    <t>0,87</t>
  </si>
  <si>
    <t>1,48*2</t>
  </si>
  <si>
    <t>1,041</t>
  </si>
  <si>
    <t>1,471*2</t>
  </si>
  <si>
    <t>1,4*2</t>
  </si>
  <si>
    <t>1,450*2</t>
  </si>
  <si>
    <t>195,991*1,05 'Přepočtené koeficientem množství</t>
  </si>
  <si>
    <t>69</t>
  </si>
  <si>
    <t>59051512</t>
  </si>
  <si>
    <t>profil začišťovací s okapnicí PVC s výztužnou tkaninou pro parapet ETICS</t>
  </si>
  <si>
    <t>170843648</t>
  </si>
  <si>
    <t xml:space="preserve">"parapet  oken a dveří"</t>
  </si>
  <si>
    <t>70</t>
  </si>
  <si>
    <t>622325101</t>
  </si>
  <si>
    <t>Oprava vápenocementové omítky vnějších ploch stupně členitosti 1 hladké stěn, v rozsahu opravované plochy do 10%</t>
  </si>
  <si>
    <t>113548214</t>
  </si>
  <si>
    <t>https://podminky.urs.cz/item/CS_URS_2023_02/622325101</t>
  </si>
  <si>
    <t>1819,258</t>
  </si>
  <si>
    <t>71</t>
  </si>
  <si>
    <t>622331111</t>
  </si>
  <si>
    <t>Omítka cementová vnějších ploch nanášená ručně jednovrstvá, tloušťky do 15 mm hrubá zatřená stěn</t>
  </si>
  <si>
    <t>-452417531</t>
  </si>
  <si>
    <t>https://podminky.urs.cz/item/CS_URS_2023_02/622331111</t>
  </si>
  <si>
    <t>" po odsekání kabřincových obkladů-jádrová VPC omítka, zrnitost 2"</t>
  </si>
  <si>
    <t>72</t>
  </si>
  <si>
    <t>622331191</t>
  </si>
  <si>
    <t>Omítka cementová vnějších ploch nanášená ručně Příplatek k cenám za každých dalších i započatých 5 mm tloušťky omítky přes 15 mm stěn</t>
  </si>
  <si>
    <t>1191530838</t>
  </si>
  <si>
    <t>https://podminky.urs.cz/item/CS_URS_2023_02/622331191</t>
  </si>
  <si>
    <t>"po odsekání kabřincových obkladů-jádrová VPC omítka, zrnitost 2"</t>
  </si>
  <si>
    <t>73</t>
  </si>
  <si>
    <t>622511112</t>
  </si>
  <si>
    <t>Omítka tenkovrstvá akrylátová vnějších ploch probarvená bez penetrace mozaiková střednězrnná stěn</t>
  </si>
  <si>
    <t>-1700531255</t>
  </si>
  <si>
    <t>https://podminky.urs.cz/item/CS_URS_2023_02/622511112</t>
  </si>
  <si>
    <t>"marmolit střednězrnný např. Mar2 M103 okrový"</t>
  </si>
  <si>
    <t>"Rampa schodiště-severní fasáda"</t>
  </si>
  <si>
    <t>(5,2*0,5)</t>
  </si>
  <si>
    <t>"rampa schodiště-východní atrium"</t>
  </si>
  <si>
    <t>(6,2*0,4)</t>
  </si>
  <si>
    <t>74</t>
  </si>
  <si>
    <t>622531012.R1</t>
  </si>
  <si>
    <t xml:space="preserve">Omítka tenkovrstvá silikonová vnějších ploch probarvená bez penetrace, zrnitost 1,5 mm stěn, s fotokatalytickým efektem </t>
  </si>
  <si>
    <t>-884751713</t>
  </si>
  <si>
    <t>75</t>
  </si>
  <si>
    <t>629991001</t>
  </si>
  <si>
    <t>Zakrytí vnějších ploch před znečištěním včetně pozdějšího odkrytí ploch podélných rovných (např. chodníků) fólií položenou volně</t>
  </si>
  <si>
    <t>-797390539</t>
  </si>
  <si>
    <t>https://podminky.urs.cz/item/CS_URS_2023_02/629991001</t>
  </si>
  <si>
    <t>"anglické dvorky, závětří na jižní fasádě, schodišťové rampy, schodiště"</t>
  </si>
  <si>
    <t>150</t>
  </si>
  <si>
    <t>76</t>
  </si>
  <si>
    <t>629991011</t>
  </si>
  <si>
    <t>Zakrytí vnějších ploch před znečištěním včetně pozdějšího odkrytí výplní otvorů a svislých ploch fólií přilepenou lepící páskou</t>
  </si>
  <si>
    <t>-579861177</t>
  </si>
  <si>
    <t>https://podminky.urs.cz/item/CS_URS_2023_02/629991011</t>
  </si>
  <si>
    <t>"okna a dveře"</t>
  </si>
  <si>
    <t>(1,071*1,68)*6</t>
  </si>
  <si>
    <t>(1,06*1,68)*6</t>
  </si>
  <si>
    <t>(0,95*1,89)*10</t>
  </si>
  <si>
    <t>(2,36*1,89)*8</t>
  </si>
  <si>
    <t>(1,05*1,89)*9</t>
  </si>
  <si>
    <t>(1,0*1,89)*3</t>
  </si>
  <si>
    <t>(1,16*1,77)*3</t>
  </si>
  <si>
    <t>(1,08*2,09)</t>
  </si>
  <si>
    <t>(1,06*1,67)*6</t>
  </si>
  <si>
    <t>0,87*2,61</t>
  </si>
  <si>
    <t>(2,34*1,8)*6</t>
  </si>
  <si>
    <t>(2,34*0,86)*6</t>
  </si>
  <si>
    <t>(0,95*1,67)*6</t>
  </si>
  <si>
    <t>1,05*2,07</t>
  </si>
  <si>
    <t>4,0*3,56</t>
  </si>
  <si>
    <t>(1,07*1,68)*12</t>
  </si>
  <si>
    <t>(2,4*1,68)*2</t>
  </si>
  <si>
    <t>(1,48*2,529)*2</t>
  </si>
  <si>
    <t>(1,15*1,78)*18</t>
  </si>
  <si>
    <t>(1,06*1,78)*14</t>
  </si>
  <si>
    <t>(1,041*2,12)</t>
  </si>
  <si>
    <t>(1,471*2,350)*2</t>
  </si>
  <si>
    <t>(1,46*1,78)*2</t>
  </si>
  <si>
    <t>(0,95*1,7)*12</t>
  </si>
  <si>
    <t>(1,03*1,85)*3</t>
  </si>
  <si>
    <t>(1,4*1,731)*2</t>
  </si>
  <si>
    <t>(1,450*2,36)*2</t>
  </si>
  <si>
    <t>(0,89*0,89)*5</t>
  </si>
  <si>
    <t>(1,17*1,47)*2</t>
  </si>
  <si>
    <t>(1,498*1,49)*3</t>
  </si>
  <si>
    <t>(1,238*1,49)*1</t>
  </si>
  <si>
    <t>77</t>
  </si>
  <si>
    <t>629995101</t>
  </si>
  <si>
    <t>Očištění vnějších ploch tlakovou vodou omytím</t>
  </si>
  <si>
    <t>-783813103</t>
  </si>
  <si>
    <t>https://podminky.urs.cz/item/CS_URS_2023_02/629995101</t>
  </si>
  <si>
    <t>80,2*5,8</t>
  </si>
  <si>
    <t>(11,9+10,75)*5,8</t>
  </si>
  <si>
    <t>37,9*5,8</t>
  </si>
  <si>
    <t>(27,3+27,3+10,9+11,9)*5,8</t>
  </si>
  <si>
    <t>(19,8+19,8+10,9+11,9)*5,8</t>
  </si>
  <si>
    <t>78</t>
  </si>
  <si>
    <t>629999011</t>
  </si>
  <si>
    <t>Příplatky k cenám úprav vnějších povrchů za zvýšenou pracnost při provádění styku dvou barev nebo struktur na fasádě</t>
  </si>
  <si>
    <t>-198055005</t>
  </si>
  <si>
    <t>https://podminky.urs.cz/item/CS_URS_2023_02/629999011</t>
  </si>
  <si>
    <t>83</t>
  </si>
  <si>
    <t>632450122</t>
  </si>
  <si>
    <t>Potěr cementový vyrovnávací ze suchých směsí v pásu o průměrné (střední) tl. přes 20 do 30 mm</t>
  </si>
  <si>
    <t>-1992802334</t>
  </si>
  <si>
    <t>https://podminky.urs.cz/item/CS_URS_2023_02/632450122</t>
  </si>
  <si>
    <t>"podbetonování parapetů oken pod odbourání maltového lože"</t>
  </si>
  <si>
    <t>1,071*6*0,16</t>
  </si>
  <si>
    <t>1,06*6*0,16</t>
  </si>
  <si>
    <t>0,95*10*0,16</t>
  </si>
  <si>
    <t>2,36*8*0,16</t>
  </si>
  <si>
    <t>1,05*9*0,16</t>
  </si>
  <si>
    <t>1,0*3*0,16</t>
  </si>
  <si>
    <t>1,16*3*0,16</t>
  </si>
  <si>
    <t>2,34*6*0,16</t>
  </si>
  <si>
    <t>0,95*6*0,16</t>
  </si>
  <si>
    <t>1,05*0,16</t>
  </si>
  <si>
    <t>1,07*12*0,16</t>
  </si>
  <si>
    <t>2,4*2*0,16</t>
  </si>
  <si>
    <t>2,529*2*0,16</t>
  </si>
  <si>
    <t>1,15*18*0,16</t>
  </si>
  <si>
    <t>1,06*14*0,16</t>
  </si>
  <si>
    <t>1,46*2*0,16</t>
  </si>
  <si>
    <t>0,95*12*0,16</t>
  </si>
  <si>
    <t>1,03*3*0,16</t>
  </si>
  <si>
    <t>+1,4*2*0,16</t>
  </si>
  <si>
    <t>1,45*2*0,16</t>
  </si>
  <si>
    <t>0,89*5*0,16</t>
  </si>
  <si>
    <t>1,17*2*0,16</t>
  </si>
  <si>
    <t>1,498*3*0,16</t>
  </si>
  <si>
    <t>1,238*1*0,16</t>
  </si>
  <si>
    <t>Úprava povrchů vnějších</t>
  </si>
  <si>
    <t>84</t>
  </si>
  <si>
    <t>622251R02.R</t>
  </si>
  <si>
    <t>Montáž kontaktního zateplení lepením a mechanickým kotvením Příplatek k cenám kontaktního zateplení za výztuž rohů otvorů armovací síťovinou pro diagonální armování</t>
  </si>
  <si>
    <t>kus</t>
  </si>
  <si>
    <t>-2141065106</t>
  </si>
  <si>
    <t>136*4</t>
  </si>
  <si>
    <t>Ostatní konstrukce a práce, bourání</t>
  </si>
  <si>
    <t>85</t>
  </si>
  <si>
    <t>941211112</t>
  </si>
  <si>
    <t>Lešení řadové rámové lehké pracovní s podlahami s provozním zatížením tř. 3 do 200 kg/m2 šířky tř. SW06 od 0,6 do 0,9 m výšky přes 10 do 25 m montáž</t>
  </si>
  <si>
    <t>157138167</t>
  </si>
  <si>
    <t>https://podminky.urs.cz/item/CS_URS_2023_02/941211112</t>
  </si>
  <si>
    <t>82,2*6,8</t>
  </si>
  <si>
    <t>(12,9+11,75)*6,8</t>
  </si>
  <si>
    <t>39,9*6,8</t>
  </si>
  <si>
    <t>(27,8+27,8+12,4+12,4)*6,8</t>
  </si>
  <si>
    <t>(20,3+20,3+12,4+12,4)*6,8</t>
  </si>
  <si>
    <t>86</t>
  </si>
  <si>
    <t>941211211</t>
  </si>
  <si>
    <t>Lešení řadové rámové lehké pracovní s podlahami s provozním zatížením tř. 3 do 200 kg/m2 šířky tř. SW06 od 0,6 do 0,9 m výšky do 10 m příplatek za každý den použití</t>
  </si>
  <si>
    <t>-1054175760</t>
  </si>
  <si>
    <t>https://podminky.urs.cz/item/CS_URS_2023_02/941211211</t>
  </si>
  <si>
    <t>"pronájem na dobu 6 měsíců"</t>
  </si>
  <si>
    <t>2548,3*180</t>
  </si>
  <si>
    <t>87</t>
  </si>
  <si>
    <t>941211812</t>
  </si>
  <si>
    <t>Lešení řadové rámové lehké pracovní s podlahami s provozním zatížením tř. 3 do 200 kg/m2 šířky tř. SW06 od 0,6 do 0,9 m výšky přes 10 do 25 m demontáž</t>
  </si>
  <si>
    <t>-513742300</t>
  </si>
  <si>
    <t>https://podminky.urs.cz/item/CS_URS_2023_02/941211812</t>
  </si>
  <si>
    <t>2548,3</t>
  </si>
  <si>
    <t>88</t>
  </si>
  <si>
    <t>944511111</t>
  </si>
  <si>
    <t>Síť ochranná zavěšená na konstrukci lešení z textilie z umělých vláken montáž</t>
  </si>
  <si>
    <t>1671016134</t>
  </si>
  <si>
    <t>https://podminky.urs.cz/item/CS_URS_2023_02/944511111</t>
  </si>
  <si>
    <t>89</t>
  </si>
  <si>
    <t>944511211</t>
  </si>
  <si>
    <t>Síť ochranná zavěšená na konstrukci lešení z textilie z umělých vláken příplatek k ceně za každý den použití</t>
  </si>
  <si>
    <t>-1533519566</t>
  </si>
  <si>
    <t>https://podminky.urs.cz/item/CS_URS_2023_02/944511211</t>
  </si>
  <si>
    <t>90</t>
  </si>
  <si>
    <t>944511811</t>
  </si>
  <si>
    <t>Síť ochranná zavěšená na konstrukci lešení z textilie z umělých vláken demontáž</t>
  </si>
  <si>
    <t>936552268</t>
  </si>
  <si>
    <t>https://podminky.urs.cz/item/CS_URS_2023_02/944511811</t>
  </si>
  <si>
    <t>91</t>
  </si>
  <si>
    <t>944711112</t>
  </si>
  <si>
    <t>Stříška záchytná zřizovaná současně s lehkým nebo těžkým lešením šířky přes 1,5 do 2,0 m montáž</t>
  </si>
  <si>
    <t>-1024707700</t>
  </si>
  <si>
    <t>https://podminky.urs.cz/item/CS_URS_2023_02/944711112</t>
  </si>
  <si>
    <t>"levý vstup"</t>
  </si>
  <si>
    <t>2,5</t>
  </si>
  <si>
    <t>"pravý vstup"</t>
  </si>
  <si>
    <t>"Hlavní vstup"</t>
  </si>
  <si>
    <t>3+2,6</t>
  </si>
  <si>
    <t>92</t>
  </si>
  <si>
    <t>944711212</t>
  </si>
  <si>
    <t>Stříška záchytná zřizovaná současně s lehkým nebo těžkým lešením šířky přes 1,5 do 2,0 m příplatek k ceně za každý den použití</t>
  </si>
  <si>
    <t>1240720848</t>
  </si>
  <si>
    <t>https://podminky.urs.cz/item/CS_URS_2023_02/944711212</t>
  </si>
  <si>
    <t>"doba pronájmu 6 měsíců"</t>
  </si>
  <si>
    <t>10,6*180</t>
  </si>
  <si>
    <t>93</t>
  </si>
  <si>
    <t>944711812</t>
  </si>
  <si>
    <t>Stříška záchytná zřizovaná současně s lehkým nebo těžkým lešením šířky přes 1,5 do 2,0 m demontáž</t>
  </si>
  <si>
    <t>-1288498489</t>
  </si>
  <si>
    <t>https://podminky.urs.cz/item/CS_URS_2023_02/944711812</t>
  </si>
  <si>
    <t>94</t>
  </si>
  <si>
    <t>949101112</t>
  </si>
  <si>
    <t>Lešení pomocné pracovní pro objekty pozemních staveb pro zatížení do 150 kg/m2, o výšce lešeňové podlahy přes 1,9 do 3,5 m</t>
  </si>
  <si>
    <t>-517601054</t>
  </si>
  <si>
    <t>https://podminky.urs.cz/item/CS_URS_2023_02/949101112</t>
  </si>
  <si>
    <t>(55,350+11,72+55,35+11,72)*1,2</t>
  </si>
  <si>
    <t>95</t>
  </si>
  <si>
    <t>962042321</t>
  </si>
  <si>
    <t>Bourání zdiva z betonu prostého nadzákladového objemu přes 1 m3</t>
  </si>
  <si>
    <t>-684701163</t>
  </si>
  <si>
    <t>https://podminky.urs.cz/item/CS_URS_2023_02/962042321</t>
  </si>
  <si>
    <t>"vybourání obloukových segmentů na fasádě"</t>
  </si>
  <si>
    <t>(4,26*0,3)*4</t>
  </si>
  <si>
    <t>96</t>
  </si>
  <si>
    <t>962081141</t>
  </si>
  <si>
    <t>Bourání zdiva příček nebo vybourání otvorů ze skleněných tvárnic, tl. do 150 mm</t>
  </si>
  <si>
    <t>609235906</t>
  </si>
  <si>
    <t>https://podminky.urs.cz/item/CS_URS_2023_02/962081141</t>
  </si>
  <si>
    <t>"vybourání sklobetonových fasádních oken"</t>
  </si>
  <si>
    <t>97</t>
  </si>
  <si>
    <t>963042819</t>
  </si>
  <si>
    <t>Bourání schodišťových stupňů betonových zhotovených na místě</t>
  </si>
  <si>
    <t>627799944</t>
  </si>
  <si>
    <t>https://podminky.urs.cz/item/CS_URS_2023_02/963042819</t>
  </si>
  <si>
    <t>"vybourání schodů - západní fasáda, únikové východy"</t>
  </si>
  <si>
    <t>1,48*4</t>
  </si>
  <si>
    <t>98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</si>
  <si>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</si>
  <si>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</si>
  <si>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609798839</t>
  </si>
  <si>
    <t>https://podminky.urs.cz/item/CS_URS_2023_02/967031732</t>
  </si>
  <si>
    <t>"ubourání parapetního zdiva pro potřeby zateplení deskami XPS"</t>
  </si>
  <si>
    <t>"okna"</t>
  </si>
  <si>
    <t>99</t>
  </si>
  <si>
    <t>978015321</t>
  </si>
  <si>
    <t>Otlučení vápenných nebo vápenocementových omítek vnějších ploch s vyškrabáním spar a s očištěním zdiva stupně členitosti 1 a 2, v rozsahu do 10 %</t>
  </si>
  <si>
    <t>590344882</t>
  </si>
  <si>
    <t>https://podminky.urs.cz/item/CS_URS_2023_02/978015321</t>
  </si>
  <si>
    <t>100</t>
  </si>
  <si>
    <t>978059641</t>
  </si>
  <si>
    <t>Odsekání obkladů stěn včetně otlučení podkladní omítky až na zdivo z obkládaček vnějších, z jakýchkoliv materiálů, plochy přes 1 m2</t>
  </si>
  <si>
    <t>373551745</t>
  </si>
  <si>
    <t>https://podminky.urs.cz/item/CS_URS_2023_02/978059641</t>
  </si>
  <si>
    <t>"odsekání kabřincových obkladů-jádrová VPC omítka, zrnitost 2"</t>
  </si>
  <si>
    <t>Prorážení otvorů a ostatní bourací práce</t>
  </si>
  <si>
    <t>101</t>
  </si>
  <si>
    <t>95399.X03</t>
  </si>
  <si>
    <t>výroba a dodávka infocedule na fasádu</t>
  </si>
  <si>
    <t>505479562</t>
  </si>
  <si>
    <t>"závětří vstupu"</t>
  </si>
  <si>
    <t>"označení hlavního uzávěru plynu"</t>
  </si>
  <si>
    <t>"označení umístění hydrantu"</t>
  </si>
  <si>
    <t>"státní znak - viz. výkres č25"</t>
  </si>
  <si>
    <t>"nápis Obchodní akademie"</t>
  </si>
  <si>
    <t>"logo AKZP-viz.výkres č.25"</t>
  </si>
  <si>
    <t>102</t>
  </si>
  <si>
    <t>97608.X01.1</t>
  </si>
  <si>
    <t>Snesení a uschování cedulí osazených na fasádě</t>
  </si>
  <si>
    <t>1798335329</t>
  </si>
  <si>
    <t>103</t>
  </si>
  <si>
    <t>95399.X01</t>
  </si>
  <si>
    <t>Zpětné oszaení snesených cedulí na fasádu</t>
  </si>
  <si>
    <t>915145451</t>
  </si>
  <si>
    <t>"státní znak"</t>
  </si>
  <si>
    <t>"logo AKZP"</t>
  </si>
  <si>
    <t>104</t>
  </si>
  <si>
    <t>97608.X02</t>
  </si>
  <si>
    <t>Demontáž cedulí osazených na fasádě</t>
  </si>
  <si>
    <t>1535492914</t>
  </si>
  <si>
    <t>997</t>
  </si>
  <si>
    <t>Přesun sutě</t>
  </si>
  <si>
    <t>105</t>
  </si>
  <si>
    <t>997013151</t>
  </si>
  <si>
    <t>Vnitrostaveništní doprava suti a vybouraných hmot vodorovně do 50 m svisle s omezením mechanizace pro budovy a haly výšky do 6 m</t>
  </si>
  <si>
    <t>-802882017</t>
  </si>
  <si>
    <t>https://podminky.urs.cz/item/CS_URS_2023_02/997013151</t>
  </si>
  <si>
    <t>106</t>
  </si>
  <si>
    <t>997013501</t>
  </si>
  <si>
    <t>Odvoz suti a vybouraných hmot na skládku nebo meziskládku se složením, na vzdálenost do 1 km</t>
  </si>
  <si>
    <t>-319303491</t>
  </si>
  <si>
    <t>https://podminky.urs.cz/item/CS_URS_2023_02/997013501</t>
  </si>
  <si>
    <t>107</t>
  </si>
  <si>
    <t>997013509</t>
  </si>
  <si>
    <t>Odvoz suti a vybouraných hmot na skládku nebo meziskládku se složením, na vzdálenost Příplatek k ceně za každý další i započatý 1 km přes 1 km</t>
  </si>
  <si>
    <t>1041429077</t>
  </si>
  <si>
    <t>https://podminky.urs.cz/item/CS_URS_2023_02/997013509</t>
  </si>
  <si>
    <t>"řízená skládka do vzdálenosti 12km od místa vzniku odpadu"</t>
  </si>
  <si>
    <t>53,655</t>
  </si>
  <si>
    <t>53,655*12 'Přepočtené koeficientem množství</t>
  </si>
  <si>
    <t>108</t>
  </si>
  <si>
    <t>997013601</t>
  </si>
  <si>
    <t>Poplatek za uložení stavebního odpadu na skládce (skládkovné) z prostého betonu zatříděného do Katalogu odpadů pod kódem 17 01 01</t>
  </si>
  <si>
    <t>-1072290502</t>
  </si>
  <si>
    <t>https://podminky.urs.cz/item/CS_URS_2023_02/997013601</t>
  </si>
  <si>
    <t>109</t>
  </si>
  <si>
    <t>997013602</t>
  </si>
  <si>
    <t>Poplatek za uložení stavebního odpadu na skládce (skládkovné) z armovaného betonu zatříděného do Katalogu odpadů pod kódem 17 01 01</t>
  </si>
  <si>
    <t>-828097655</t>
  </si>
  <si>
    <t>https://podminky.urs.cz/item/CS_URS_2023_02/997013602</t>
  </si>
  <si>
    <t>110</t>
  </si>
  <si>
    <t>997013603</t>
  </si>
  <si>
    <t>Poplatek za uložení stavebního odpadu na skládce (skládkovné) cihelného zatříděného do Katalogu odpadů pod kódem 17 01 02</t>
  </si>
  <si>
    <t>697632559</t>
  </si>
  <si>
    <t>https://podminky.urs.cz/item/CS_URS_2023_02/997013603</t>
  </si>
  <si>
    <t>111</t>
  </si>
  <si>
    <t>997013631</t>
  </si>
  <si>
    <t>Poplatek za uložení stavebního odpadu na skládce (skládkovné) směsného stavebního a demoličního zatříděného do Katalogu odpadů pod kódem 17 09 04</t>
  </si>
  <si>
    <t>-1389399527</t>
  </si>
  <si>
    <t>https://podminky.urs.cz/item/CS_URS_2023_02/997013631</t>
  </si>
  <si>
    <t>112</t>
  </si>
  <si>
    <t>997013804</t>
  </si>
  <si>
    <t>Poplatek za uložení stavebního odpadu na skládce (skládkovné) ze skla zatříděného do Katalogu odpadů pod kódem 17 02 02</t>
  </si>
  <si>
    <t>-1408479899</t>
  </si>
  <si>
    <t>https://podminky.urs.cz/item/CS_URS_2023_02/997013804</t>
  </si>
  <si>
    <t>998</t>
  </si>
  <si>
    <t>Přesun hmot</t>
  </si>
  <si>
    <t>113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</si>
  <si>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</si>
  <si>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</si>
  <si>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>607250417</t>
  </si>
  <si>
    <t>https://podminky.urs.cz/item/CS_URS_2023_02/998017001</t>
  </si>
  <si>
    <t>PSV</t>
  </si>
  <si>
    <t>Práce a dodávky PSV</t>
  </si>
  <si>
    <t>712</t>
  </si>
  <si>
    <t>Povlakové krytiny</t>
  </si>
  <si>
    <t>114</t>
  </si>
  <si>
    <t>712300841</t>
  </si>
  <si>
    <t>Ostatní práce při odstranění povlakové krytiny střech plochých do 10° mechu odškrabáním a očistěním s urovnáním povrchu</t>
  </si>
  <si>
    <t>16</t>
  </si>
  <si>
    <t>1646646340</t>
  </si>
  <si>
    <t>https://podminky.urs.cz/item/CS_URS_2023_02/712300841</t>
  </si>
  <si>
    <t xml:space="preserve">"očištění povrchu stávající ponechávané mPVC krytiny na střeše" </t>
  </si>
  <si>
    <t>233,807+244,823+58,987+20,899+30,146+291,634+182,133+396,531+231,511+270,539+118,155</t>
  </si>
  <si>
    <t>115</t>
  </si>
  <si>
    <t>712300845</t>
  </si>
  <si>
    <t>Ostatní práce při odstranění povlakové krytiny střech plochých do 10° doplňků ventilační hlavice</t>
  </si>
  <si>
    <t>-219230248</t>
  </si>
  <si>
    <t>https://podminky.urs.cz/item/CS_URS_2023_02/712300845</t>
  </si>
  <si>
    <t>"demontáž stávajících odvětrávcích komínků na střeše"</t>
  </si>
  <si>
    <t>22</t>
  </si>
  <si>
    <t>116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</si>
  <si>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</si>
  <si>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</si>
  <si>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-690531256</t>
  </si>
  <si>
    <t>https://podminky.urs.cz/item/CS_URS_2023_02/712363005</t>
  </si>
  <si>
    <t>"natavení na plechovou atiku na střeše"</t>
  </si>
  <si>
    <t>726,74*0,3</t>
  </si>
  <si>
    <t>117</t>
  </si>
  <si>
    <t>28342411</t>
  </si>
  <si>
    <t>fólie hydroizolační střešní mPVC s nakašírovaným PES rounem určená k lepení tl 1,5mm</t>
  </si>
  <si>
    <t>32</t>
  </si>
  <si>
    <t>-86164225</t>
  </si>
  <si>
    <t>218,022*1,1655 'Přepočtené koeficientem množství</t>
  </si>
  <si>
    <t>118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</si>
  <si>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</si>
  <si>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</si>
  <si>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437680848</t>
  </si>
  <si>
    <t>https://podminky.urs.cz/item/CS_URS_2023_02/712363115</t>
  </si>
  <si>
    <t>"zaizolování nových větracích komínků v úrovni zateplené střechy"</t>
  </si>
  <si>
    <t>"střešní vpusti"</t>
  </si>
  <si>
    <t>26</t>
  </si>
  <si>
    <t>119</t>
  </si>
  <si>
    <t>28342013</t>
  </si>
  <si>
    <t>manžeta těsnící pro prostupy hydroizolací z PVC uzavřená kruhová vnitřní průměr 90-114</t>
  </si>
  <si>
    <t>1719027720</t>
  </si>
  <si>
    <t>120</t>
  </si>
  <si>
    <t>28342014</t>
  </si>
  <si>
    <t>manžeta těsnící pro prostupy hydroizolací z PVC uzavřená kruhová vnitřní průměr 120-180</t>
  </si>
  <si>
    <t>-1719582607</t>
  </si>
  <si>
    <t>121</t>
  </si>
  <si>
    <t>712363352</t>
  </si>
  <si>
    <t>Povlakové krytiny střech plochých do 10° z tvarovaných poplastovaných lišt pro mPVC vnitřní koutová lišta rš 100 mm, ozn.K01</t>
  </si>
  <si>
    <t>691712505</t>
  </si>
  <si>
    <t>https://podminky.urs.cz/item/CS_URS_2023_02/712363352</t>
  </si>
  <si>
    <t>726,74</t>
  </si>
  <si>
    <t>122</t>
  </si>
  <si>
    <t>712363353</t>
  </si>
  <si>
    <t>Povlakové krytiny střech plochých do 10° z tvarovaných poplastovaných lišt pro mPVC vnější koutová lišta rš 100 mm,ozn.K02</t>
  </si>
  <si>
    <t>980487167</t>
  </si>
  <si>
    <t>https://podminky.urs.cz/item/CS_URS_2023_02/712363353</t>
  </si>
  <si>
    <t>714,10</t>
  </si>
  <si>
    <t>123</t>
  </si>
  <si>
    <t>712363357</t>
  </si>
  <si>
    <t>Povlakové krytiny střech plochých do 10° z tvarovaných poplastovaných lišt pro mPVC ukončovací lišta rš 200 mm, ozn.K03</t>
  </si>
  <si>
    <t>1574296269</t>
  </si>
  <si>
    <t>https://podminky.urs.cz/item/CS_URS_2023_02/712363357</t>
  </si>
  <si>
    <t>124</t>
  </si>
  <si>
    <t>712363366</t>
  </si>
  <si>
    <t>Povlakové krytiny střech plochých do 10° z tvarovaných poplastovaných lišt pro mPVC připojovací lišta rš 250 mm, ozn.K08</t>
  </si>
  <si>
    <t>1956970510</t>
  </si>
  <si>
    <t>https://podminky.urs.cz/item/CS_URS_2023_02/712363366</t>
  </si>
  <si>
    <t>125</t>
  </si>
  <si>
    <t>712363369</t>
  </si>
  <si>
    <t>Povlakové krytiny střech plochých do 10° z tvarovaných poplastovaných lišt pro mPVC krycí maska rš 230 mm, ozn.K09</t>
  </si>
  <si>
    <t>-516358387</t>
  </si>
  <si>
    <t>https://podminky.urs.cz/item/CS_URS_2023_02/712363369</t>
  </si>
  <si>
    <t>126</t>
  </si>
  <si>
    <t>712363371</t>
  </si>
  <si>
    <t>Povlakové krytiny střech plochých do 10° z tvarovaných poplastovaných lišt pro mPVC , stěnová lišta, ozn.K04, K07</t>
  </si>
  <si>
    <t>-357601148</t>
  </si>
  <si>
    <t>https://podminky.urs.cz/item/CS_URS_2023_02/712363371</t>
  </si>
  <si>
    <t>12,3+12,3</t>
  </si>
  <si>
    <t>127</t>
  </si>
  <si>
    <t>28322011</t>
  </si>
  <si>
    <t>fólie hydroizolační střešní mPVC mechanicky kotvená šedá tl 1,8mm</t>
  </si>
  <si>
    <t>237429876</t>
  </si>
  <si>
    <t>2079,165*1,1655 'Přepočtené koeficientem množství</t>
  </si>
  <si>
    <t>128</t>
  </si>
  <si>
    <t>712363613</t>
  </si>
  <si>
    <t>Provedení povlakové krytiny střech plochých do 10° s mechanicky kotvenou izolací včetně položení fólie a horkovzdušného svaření tl. tepelné izolace přes 240 mm budovy výšky do 18 m, kotvené do trapézového plechu nebo do dřeva rohové pole</t>
  </si>
  <si>
    <t>-82042295</t>
  </si>
  <si>
    <t>https://podminky.urs.cz/item/CS_URS_2023_02/712363613</t>
  </si>
  <si>
    <t>129</t>
  </si>
  <si>
    <t>712391171</t>
  </si>
  <si>
    <t>Provedení povlakové krytiny střech plochých do 10° -ostatní práce provedení vrstvy textilní podkladní</t>
  </si>
  <si>
    <t>-924590450</t>
  </si>
  <si>
    <t>https://podminky.urs.cz/item/CS_URS_2023_02/712391171</t>
  </si>
  <si>
    <t>2079,165+363,370</t>
  </si>
  <si>
    <t>130</t>
  </si>
  <si>
    <t>69311009</t>
  </si>
  <si>
    <t>geotextilie tkaná separační, filtrační, výztužná PP pevnost v tahu 60kN/m</t>
  </si>
  <si>
    <t>-1556353122</t>
  </si>
  <si>
    <t>2442,535*1,155 'Přepočtené koeficientem množství</t>
  </si>
  <si>
    <t>131</t>
  </si>
  <si>
    <t>712861705</t>
  </si>
  <si>
    <t>Provedení povlakové krytiny střech samostatným vytažením izolačního povlaku fólií na konstrukce převyšující úroveň střechy, přilepenou se svařovanými spoji</t>
  </si>
  <si>
    <t>23935877</t>
  </si>
  <si>
    <t>https://podminky.urs.cz/item/CS_URS_2023_02/712861705</t>
  </si>
  <si>
    <t>726,740*0,5</t>
  </si>
  <si>
    <t>132</t>
  </si>
  <si>
    <t>998712103</t>
  </si>
  <si>
    <t>Přesun hmot pro povlakové krytiny stanovený z hmotnosti přesunovaného materiálu vodorovná dopravní vzdálenost do 50 m v objektech výšky přes 12 do 24 m</t>
  </si>
  <si>
    <t>1818655412</t>
  </si>
  <si>
    <t>https://podminky.urs.cz/item/CS_URS_2023_02/998712103</t>
  </si>
  <si>
    <t>713</t>
  </si>
  <si>
    <t>Izolace tepelné</t>
  </si>
  <si>
    <t>133</t>
  </si>
  <si>
    <t>713131243</t>
  </si>
  <si>
    <t>Montáž tepelné izolace stěn rohožemi, pásy, deskami, dílci, bloky (izolační materiál ve specifikaci) lepením celoplošně s mechanickým kotvením, tloušťky izolace přes 140 do 200 mm</t>
  </si>
  <si>
    <t>517148445</t>
  </si>
  <si>
    <t>https://podminky.urs.cz/item/CS_URS_2023_02/713131243</t>
  </si>
  <si>
    <t>"zateplení atiky"</t>
  </si>
  <si>
    <t>726,740*0,3</t>
  </si>
  <si>
    <t>134</t>
  </si>
  <si>
    <t>28376417</t>
  </si>
  <si>
    <t>deska XPS hrana polodrážková a hladký povrch 300kPA λ=0,035 tl 50mm</t>
  </si>
  <si>
    <t>-1381233606</t>
  </si>
  <si>
    <t>135</t>
  </si>
  <si>
    <t>713141152</t>
  </si>
  <si>
    <t>Montáž tepelné izolace střech plochých rohožemi, pásy, deskami, dílci, bloky (izolační materiál ve specifikaci) kladenými volně dvouvrstvá</t>
  </si>
  <si>
    <t>-471247294</t>
  </si>
  <si>
    <t>https://podminky.urs.cz/item/CS_URS_2023_02/713141152</t>
  </si>
  <si>
    <t>"zateplení plochy střechy"</t>
  </si>
  <si>
    <t>136</t>
  </si>
  <si>
    <t>63151504</t>
  </si>
  <si>
    <t>deska tepelně izolační minerální plochých střech vrchní vrstva 70kPa λ=0,038-0,039 tl 120mm</t>
  </si>
  <si>
    <t>-809886052</t>
  </si>
  <si>
    <t>137</t>
  </si>
  <si>
    <t>63151497</t>
  </si>
  <si>
    <t>deska tepelně izolační minerální plochých střech vrchní vrstva 70kPa λ=0,038-0,039 tl 50mm</t>
  </si>
  <si>
    <t>-420660954</t>
  </si>
  <si>
    <t>138</t>
  </si>
  <si>
    <t>63151626</t>
  </si>
  <si>
    <t>deska tepelně izolační minerální plochých střech spodní vrstva 30kPa λ=0,035-0,037 tl 120mm</t>
  </si>
  <si>
    <t>-413640047</t>
  </si>
  <si>
    <t>139</t>
  </si>
  <si>
    <t>713141243</t>
  </si>
  <si>
    <t>Montáž tepelné izolace střech plochých mechanické přikotvení šrouby včetně dodávky šroubů, bez položení tepelné izolace tl. izolace přes 140 do 200 mm do betonu</t>
  </si>
  <si>
    <t>991210105</t>
  </si>
  <si>
    <t>https://podminky.urs.cz/item/CS_URS_2023_02/713141243</t>
  </si>
  <si>
    <t>"ukončení hrany zateplení střechy"</t>
  </si>
  <si>
    <t>(56,12+12,21)*2*0,3</t>
  </si>
  <si>
    <t>140</t>
  </si>
  <si>
    <t>713141263</t>
  </si>
  <si>
    <t>Montáž tepelné izolace střech plochých mechanické přikotvení šrouby včetně dodávky šroubů, bez položení tepelné izolace tl. izolace přes 240 mm do betonu</t>
  </si>
  <si>
    <t>1384649629</t>
  </si>
  <si>
    <t>https://podminky.urs.cz/item/CS_URS_2023_02/713141263</t>
  </si>
  <si>
    <t>"zateplení střechy"</t>
  </si>
  <si>
    <t>56,12*12,21</t>
  </si>
  <si>
    <t>141</t>
  </si>
  <si>
    <t>713191321</t>
  </si>
  <si>
    <t>Montáž tepelné izolace stavebních konstrukcí - doplňky a konstrukční součásti střech plochých osazení odvětrávacích komínků</t>
  </si>
  <si>
    <t>106648773</t>
  </si>
  <si>
    <t>https://podminky.urs.cz/item/CS_URS_2023_02/713191321</t>
  </si>
  <si>
    <t>142</t>
  </si>
  <si>
    <t>62851022</t>
  </si>
  <si>
    <t>komínek střešní odvětrávací s integrovanou manžetou z modifikovaného asfaltového pásu DN 100</t>
  </si>
  <si>
    <t>-1190082972</t>
  </si>
  <si>
    <t>143</t>
  </si>
  <si>
    <t>62851024</t>
  </si>
  <si>
    <t>komínek střešní odvětrávací s integrovanou manžetou z modifikovaného asfaltového pásu DN 150</t>
  </si>
  <si>
    <t>-242346935</t>
  </si>
  <si>
    <t>144</t>
  </si>
  <si>
    <t>998713103</t>
  </si>
  <si>
    <t>Přesun hmot pro izolace tepelné stanovený z hmotnosti přesunovaného materiálu vodorovná dopravní vzdálenost do 50 m v objektech výšky přes 12 m do 24 m</t>
  </si>
  <si>
    <t>822834632</t>
  </si>
  <si>
    <t>https://podminky.urs.cz/item/CS_URS_2023_02/998713103</t>
  </si>
  <si>
    <t>721</t>
  </si>
  <si>
    <t>Zdravotechnika - vnitřní kanalizace</t>
  </si>
  <si>
    <t>145</t>
  </si>
  <si>
    <t>721233112</t>
  </si>
  <si>
    <t>Střešní vtoky (vpusti) polypropylenové (PP) pro ploché střechy s odtokem svislým DN 110</t>
  </si>
  <si>
    <t>1149525229</t>
  </si>
  <si>
    <t>https://podminky.urs.cz/item/CS_URS_2023_02/721233112</t>
  </si>
  <si>
    <t>146</t>
  </si>
  <si>
    <t>721233113</t>
  </si>
  <si>
    <t>Střešní vtoky (vpusti) polypropylenové (PP) pro ploché střechy s odtokem svislým DN 125</t>
  </si>
  <si>
    <t>-1112499484</t>
  </si>
  <si>
    <t>https://podminky.urs.cz/item/CS_URS_2023_02/721233113</t>
  </si>
  <si>
    <t>741</t>
  </si>
  <si>
    <t>Elektroinstalace - silnoproud</t>
  </si>
  <si>
    <t>147</t>
  </si>
  <si>
    <t>741371823</t>
  </si>
  <si>
    <t>Demontáž svítidel bez zachování funkčnosti (do suti) interiérových modulového systému zářivkových, délky přes 1100 mm</t>
  </si>
  <si>
    <t>775366385</t>
  </si>
  <si>
    <t>https://podminky.urs.cz/item/CS_URS_2023_02/741371823</t>
  </si>
  <si>
    <t>148</t>
  </si>
  <si>
    <t>741371900</t>
  </si>
  <si>
    <t>Demontáž svítidel bez zachování funkčnosti (do suti) exteriérových s integrovaným zdrojem LED přisazených nástěnných</t>
  </si>
  <si>
    <t>-424868050</t>
  </si>
  <si>
    <t>https://podminky.urs.cz/item/CS_URS_2023_02/741371900</t>
  </si>
  <si>
    <t>149</t>
  </si>
  <si>
    <t>741372065</t>
  </si>
  <si>
    <t>Montáž svítidel s integrovaným zdrojem LED se zapojením vodičů exteriérových přisazených nástěnných páskových lištových</t>
  </si>
  <si>
    <t>385808517</t>
  </si>
  <si>
    <t>https://podminky.urs.cz/item/CS_URS_2023_02/741372065</t>
  </si>
  <si>
    <t>LED páskové svítidlo se zdrojem 12V, pásek umístěn v difuzoru</t>
  </si>
  <si>
    <t>provedení a vybavení viz.kniha svítidel</t>
  </si>
  <si>
    <t>20,4+4,0+20,4+14,9+20,6+11,6+11,6+5,2+21,5+21,5+11,6+13,6</t>
  </si>
  <si>
    <t>34845011</t>
  </si>
  <si>
    <t>LED pásek exteriérový 10-20W/m IP 68</t>
  </si>
  <si>
    <t>1446170393</t>
  </si>
  <si>
    <t>176,9*1,08 'Přepočtené koeficientem množství</t>
  </si>
  <si>
    <t>742</t>
  </si>
  <si>
    <t>Elektroinstalace - slaboproud</t>
  </si>
  <si>
    <t>151</t>
  </si>
  <si>
    <t>74232.E01</t>
  </si>
  <si>
    <t>Demontáž zvonkového tlačítka se zachováním, zpětná montáž na fasádu</t>
  </si>
  <si>
    <t>1878621423</t>
  </si>
  <si>
    <t>152</t>
  </si>
  <si>
    <t>742420001</t>
  </si>
  <si>
    <t>Montáž společné televizní antény venkovní televizní antény</t>
  </si>
  <si>
    <t>-1085347826</t>
  </si>
  <si>
    <t>https://podminky.urs.cz/item/CS_URS_2023_02/742420001</t>
  </si>
  <si>
    <t>153</t>
  </si>
  <si>
    <t>742420021</t>
  </si>
  <si>
    <t>Montáž společné televizní antény antenního stožáru včetně upevňovacího materiálu</t>
  </si>
  <si>
    <t>919873622</t>
  </si>
  <si>
    <t>https://podminky.urs.cz/item/CS_URS_2023_02/742420021</t>
  </si>
  <si>
    <t>154</t>
  </si>
  <si>
    <t>31686016</t>
  </si>
  <si>
    <t>stožár anténní kov žárový zinek plastová záslepka průměr 48/42mm teleskopický délka 2x2,5m</t>
  </si>
  <si>
    <t>-1868070202</t>
  </si>
  <si>
    <t>155</t>
  </si>
  <si>
    <t>742420811</t>
  </si>
  <si>
    <t>Demontáž společné televizní antény venkovní televizní antény nebo FM antény</t>
  </si>
  <si>
    <t>-1548345292</t>
  </si>
  <si>
    <t>https://podminky.urs.cz/item/CS_URS_2023_02/742420811</t>
  </si>
  <si>
    <t>156</t>
  </si>
  <si>
    <t>742420821</t>
  </si>
  <si>
    <t>Demontáž společné televizní antény anténního stožáru</t>
  </si>
  <si>
    <t>1745350950</t>
  </si>
  <si>
    <t>https://podminky.urs.cz/item/CS_URS_2023_02/742420821</t>
  </si>
  <si>
    <t>751</t>
  </si>
  <si>
    <t>Vzduchotechnika</t>
  </si>
  <si>
    <t>157</t>
  </si>
  <si>
    <t>751398024</t>
  </si>
  <si>
    <t>Montáž ostatních zařízení větrací mřížky stěnové, průřezu přes 0,150 do 0,200 m2</t>
  </si>
  <si>
    <t>-740252363</t>
  </si>
  <si>
    <t>https://podminky.urs.cz/item/CS_URS_2023_02/751398024</t>
  </si>
  <si>
    <t>158</t>
  </si>
  <si>
    <t>RMAT0013</t>
  </si>
  <si>
    <t>protidešťová žaluzie 400x400 mm, FeZn plech, síťka proti hmyzu</t>
  </si>
  <si>
    <t>1118996731</t>
  </si>
  <si>
    <t>159</t>
  </si>
  <si>
    <t>751398053</t>
  </si>
  <si>
    <t>Montáž ostatních zařízení protidešťové žaluzie nebo žaluziové klapky na čtyřhranné potrubí, průřezu přes 0,300 do 0,450 m2</t>
  </si>
  <si>
    <t>669228211</t>
  </si>
  <si>
    <t>https://podminky.urs.cz/item/CS_URS_2023_02/751398053</t>
  </si>
  <si>
    <t>160</t>
  </si>
  <si>
    <t>RMAT0001</t>
  </si>
  <si>
    <t xml:space="preserve">větrací žaluzie s integrovanou síťovinou proti hmyzu, velikost 200x350 mm, materiál nerez, ozn.K8            </t>
  </si>
  <si>
    <t>462852615</t>
  </si>
  <si>
    <t>161</t>
  </si>
  <si>
    <t>751398824</t>
  </si>
  <si>
    <t>Demontáž ostatních zařízení větrací mřížky stěnové, průřezu přes 0,150 do 0,200 m2</t>
  </si>
  <si>
    <t>-902459626</t>
  </si>
  <si>
    <t>https://podminky.urs.cz/item/CS_URS_2023_02/751398824</t>
  </si>
  <si>
    <t>162</t>
  </si>
  <si>
    <t>644941121</t>
  </si>
  <si>
    <t>Montáž průvětrníků nebo mřížek odvětrávacích montáž průchodky (trubky) se zhotovením otvoru v tepelné izolaci</t>
  </si>
  <si>
    <t>1077308156</t>
  </si>
  <si>
    <t>https://podminky.urs.cz/item/CS_URS_2023_02/644941121</t>
  </si>
  <si>
    <t>163</t>
  </si>
  <si>
    <t>42981649</t>
  </si>
  <si>
    <t>trouba pevná PVC D 100mm do 45°C</t>
  </si>
  <si>
    <t>1160039859</t>
  </si>
  <si>
    <t>5,12*1,1 'Přepočtené koeficientem množství</t>
  </si>
  <si>
    <t>235</t>
  </si>
  <si>
    <t>751614121</t>
  </si>
  <si>
    <t>Montáž monitorovacího, řídícího a ovládacího zařízení čidla CO2</t>
  </si>
  <si>
    <t>1958521191</t>
  </si>
  <si>
    <t>https://podminky.urs.cz/item/CS_URS_2024_02/751614121</t>
  </si>
  <si>
    <t>"čidlo CO2 v učebnách pro monitorink koncentrace škodlivých látek"</t>
  </si>
  <si>
    <t>15</t>
  </si>
  <si>
    <t>236</t>
  </si>
  <si>
    <t>40461006</t>
  </si>
  <si>
    <t>čidlo prostorové oxidu uhličitého CO2</t>
  </si>
  <si>
    <t>1680831531</t>
  </si>
  <si>
    <t>762</t>
  </si>
  <si>
    <t>Konstrukce tesařské</t>
  </si>
  <si>
    <t>164</t>
  </si>
  <si>
    <t>762132811</t>
  </si>
  <si>
    <t>Demontáž bednění svislých stěn a nadstřešních stěn z jednostranně hoblovaných prken</t>
  </si>
  <si>
    <t>-623411048</t>
  </si>
  <si>
    <t>https://podminky.urs.cz/item/CS_URS_2023_02/762132811</t>
  </si>
  <si>
    <t>"dřevěné obložení-masky"</t>
  </si>
  <si>
    <t>11,68+21,94+15,75+22,01+27,120+22,350+7,37+12,1+37,2+21,93+21,93+14,0+11,9</t>
  </si>
  <si>
    <t>165</t>
  </si>
  <si>
    <t>762341370</t>
  </si>
  <si>
    <t>Montáž bednění střech obloukových sklonu do 60° s vyřezáním otvorů, nároží, úžlabí, nadstřešních konstrukcí z desek dřevotřískových nebo dřevoštěpkových na sraz</t>
  </si>
  <si>
    <t>1178508976</t>
  </si>
  <si>
    <t>https://podminky.urs.cz/item/CS_URS_2023_02/762341370</t>
  </si>
  <si>
    <t>762,340*0,55</t>
  </si>
  <si>
    <t>166</t>
  </si>
  <si>
    <t>RMAT0014</t>
  </si>
  <si>
    <t>překližka vodovzdorná protiskluz/hladká,bříza tl.24 mm</t>
  </si>
  <si>
    <t>-343666628</t>
  </si>
  <si>
    <t>419,287*1,1 'Přepočtené koeficientem množství</t>
  </si>
  <si>
    <t>167</t>
  </si>
  <si>
    <t>762395000</t>
  </si>
  <si>
    <t>Spojovací prostředky krovů, bednění a laťování, nadstřešních konstrukcí svory, prkna, hřebíky, pásová ocel, vruty</t>
  </si>
  <si>
    <t>921052241</t>
  </si>
  <si>
    <t>https://podminky.urs.cz/item/CS_URS_2023_02/762395000</t>
  </si>
  <si>
    <t>168</t>
  </si>
  <si>
    <t>762841811</t>
  </si>
  <si>
    <t>Demontáž podbíjení obkladů stropů a střech sklonu do 60° z hrubých prken tl. do 35 mm bez omítky</t>
  </si>
  <si>
    <t>-1229475030</t>
  </si>
  <si>
    <t>https://podminky.urs.cz/item/CS_URS_2023_02/762841811</t>
  </si>
  <si>
    <t>169</t>
  </si>
  <si>
    <t>998762101</t>
  </si>
  <si>
    <t>Přesun hmot pro konstrukce tesařské stanovený z hmotnosti přesunovaného materiálu vodorovná dopravní vzdálenost do 50 m v objektech výšky do 6 m</t>
  </si>
  <si>
    <t>49473540</t>
  </si>
  <si>
    <t>https://podminky.urs.cz/item/CS_URS_2023_02/998762101</t>
  </si>
  <si>
    <t>764</t>
  </si>
  <si>
    <t>Konstrukce klempířské</t>
  </si>
  <si>
    <t>170</t>
  </si>
  <si>
    <t>764002841</t>
  </si>
  <si>
    <t>Demontáž klempířských konstrukcí oplechování horních ploch zdí a nadezdívek do suti</t>
  </si>
  <si>
    <t>-951687802</t>
  </si>
  <si>
    <t>https://podminky.urs.cz/item/CS_URS_2023_02/764002841</t>
  </si>
  <si>
    <t>"demontáž oplechování atiky "</t>
  </si>
  <si>
    <t>171</t>
  </si>
  <si>
    <t>764002851</t>
  </si>
  <si>
    <t>Demontáž klempířských konstrukcí oplechování parapetů do suti</t>
  </si>
  <si>
    <t>-1457017677</t>
  </si>
  <si>
    <t>https://podminky.urs.cz/item/CS_URS_2023_02/764002851</t>
  </si>
  <si>
    <t>172</t>
  </si>
  <si>
    <t>764004801</t>
  </si>
  <si>
    <t>Demontáž klempířských konstrukcí žlabu podokapního do suti</t>
  </si>
  <si>
    <t>-1949360972</t>
  </si>
  <si>
    <t>https://podminky.urs.cz/item/CS_URS_2023_02/764004801</t>
  </si>
  <si>
    <t>173</t>
  </si>
  <si>
    <t>764004841</t>
  </si>
  <si>
    <t>Demontáž klempířských konstrukcí háku do suti</t>
  </si>
  <si>
    <t>-154263863</t>
  </si>
  <si>
    <t>https://podminky.urs.cz/item/CS_URS_2023_02/764004841</t>
  </si>
  <si>
    <t>174</t>
  </si>
  <si>
    <t>764004861</t>
  </si>
  <si>
    <t>Demontáž klempířských konstrukcí svodu do suti</t>
  </si>
  <si>
    <t>1728624902</t>
  </si>
  <si>
    <t>https://podminky.urs.cz/item/CS_URS_2023_02/764004861</t>
  </si>
  <si>
    <t>"fasáda"</t>
  </si>
  <si>
    <t>48,6</t>
  </si>
  <si>
    <t>175</t>
  </si>
  <si>
    <t>721171809</t>
  </si>
  <si>
    <t>Demontáž potrubí z novodurových trub odpadních nebo připojovacích přes 114 do D 160</t>
  </si>
  <si>
    <t>929849539</t>
  </si>
  <si>
    <t>https://podminky.urs.cz/item/CS_URS_2023_02/721171809</t>
  </si>
  <si>
    <t>176</t>
  </si>
  <si>
    <t>721140806</t>
  </si>
  <si>
    <t>Demontáž potrubí z litinových trub odpadních nebo dešťových přes 100 do DN 200</t>
  </si>
  <si>
    <t>-1482332482</t>
  </si>
  <si>
    <t>https://podminky.urs.cz/item/CS_URS_2023_02/721140806</t>
  </si>
  <si>
    <t>177</t>
  </si>
  <si>
    <t>764206105</t>
  </si>
  <si>
    <t>Montáž oplechování parapetů rovných, bez rohů, rozvinuté šířky do 400 mm</t>
  </si>
  <si>
    <t>792596834</t>
  </si>
  <si>
    <t>https://podminky.urs.cz/item/CS_URS_2023_02/764206105</t>
  </si>
  <si>
    <t>"parapet vnější K01"</t>
  </si>
  <si>
    <t>1,16*19</t>
  </si>
  <si>
    <t>"parapet vnější K02"</t>
  </si>
  <si>
    <t>1,06*41</t>
  </si>
  <si>
    <t>"parapet vnější K03"</t>
  </si>
  <si>
    <t>2,36*14</t>
  </si>
  <si>
    <t>"parapet vnější K04"</t>
  </si>
  <si>
    <t>0,95*28</t>
  </si>
  <si>
    <t>"parapet vnější K05"</t>
  </si>
  <si>
    <t>2,36*6</t>
  </si>
  <si>
    <t>"parapet vnější K07"</t>
  </si>
  <si>
    <t>4,12*4</t>
  </si>
  <si>
    <t>"parapet vnější K11"</t>
  </si>
  <si>
    <t>1,46*4</t>
  </si>
  <si>
    <t>"parapet vnější K12"</t>
  </si>
  <si>
    <t>1,49*3</t>
  </si>
  <si>
    <t>"parapet vnější K13"</t>
  </si>
  <si>
    <t>1,24*1</t>
  </si>
  <si>
    <t>"parapet vnější K14"</t>
  </si>
  <si>
    <t>"parapet vnější K15"</t>
  </si>
  <si>
    <t>1,18*2</t>
  </si>
  <si>
    <t>178</t>
  </si>
  <si>
    <t>76422640.K01</t>
  </si>
  <si>
    <t>Oplechování parapetů z hliníkového plechu rovných, r.š. 350 mm, dl.1160mm,ozn.K01</t>
  </si>
  <si>
    <t>184592901</t>
  </si>
  <si>
    <t>179</t>
  </si>
  <si>
    <t>76422640.K02</t>
  </si>
  <si>
    <t>Oplechování parapetů z hliníkového plechu rovných, r.š. 350 mm, dl.1060mm,ozn.K02</t>
  </si>
  <si>
    <t>131586380</t>
  </si>
  <si>
    <t>180</t>
  </si>
  <si>
    <t>76422640.K03</t>
  </si>
  <si>
    <t>Oplechování parapetů z hliníkového plechu rovných, r.š. 350 mm, dl.2360mm,ozn.K03</t>
  </si>
  <si>
    <t>1841653953</t>
  </si>
  <si>
    <t>181</t>
  </si>
  <si>
    <t>76422640.K04</t>
  </si>
  <si>
    <t>Oplechování parapetů z hliníkového plechu rovných, r.š. 350 mm, dl.950mm,ozn.K04</t>
  </si>
  <si>
    <t>-2074682174</t>
  </si>
  <si>
    <t>182</t>
  </si>
  <si>
    <t>76422640.K05</t>
  </si>
  <si>
    <t>Oplechování parapetů z hliníkového plechu rovných, r.š. 350 mm, dl.2360mm,ozn.K05</t>
  </si>
  <si>
    <t>100630666</t>
  </si>
  <si>
    <t>183</t>
  </si>
  <si>
    <t>76422640.K06</t>
  </si>
  <si>
    <t>Oplechování parapetů z hliníkového plechu rovných, r.š. 350 mm, dl.3590mm,ozn.K06</t>
  </si>
  <si>
    <t>-1224006865</t>
  </si>
  <si>
    <t>184</t>
  </si>
  <si>
    <t>76422640.K07</t>
  </si>
  <si>
    <t>Oplechování parapetů z hliníkového plechu rovných, r.š. 350 mm, dl.4120mm,ozn.K07</t>
  </si>
  <si>
    <t>1372840008</t>
  </si>
  <si>
    <t>185</t>
  </si>
  <si>
    <t>76422640.K11</t>
  </si>
  <si>
    <t>Oplechování parapetů z hliníkového plechu rovných, r.š. 350 mm, dl.1460mm,ozn.K11</t>
  </si>
  <si>
    <t>-2097983244</t>
  </si>
  <si>
    <t>186</t>
  </si>
  <si>
    <t>76422640.K12</t>
  </si>
  <si>
    <t>Oplechování parapetů z hliníkového plechu rovných, r.š. 350 mm, dl.1490mm,ozn.K12</t>
  </si>
  <si>
    <t>906519952</t>
  </si>
  <si>
    <t>187</t>
  </si>
  <si>
    <t>76422640.K13</t>
  </si>
  <si>
    <t>Oplechování parapetů z hliníkového plechu rovných, r.š. 350 mm, dl.1240mm,ozn.K13</t>
  </si>
  <si>
    <t>-1792337034</t>
  </si>
  <si>
    <t>188</t>
  </si>
  <si>
    <t>76422640.K14</t>
  </si>
  <si>
    <t>Oplechování parapetů z hliníkového plechu rovných, r.š. 350 mm, dl.890mm,ozn.K14</t>
  </si>
  <si>
    <t>1995829109</t>
  </si>
  <si>
    <t>189</t>
  </si>
  <si>
    <t>76422640.K15</t>
  </si>
  <si>
    <t>Oplechování parapetů z hliníkového plechu rovných, r.š. 350 mm, dl.1180mm,ozn.K15</t>
  </si>
  <si>
    <t>1833360383</t>
  </si>
  <si>
    <t>190</t>
  </si>
  <si>
    <t>764216.R01</t>
  </si>
  <si>
    <t>Utěsnění parapetu ve styku s izolantem těsnící páskou</t>
  </si>
  <si>
    <t>-1073667329</t>
  </si>
  <si>
    <t>174,14</t>
  </si>
  <si>
    <t>191</t>
  </si>
  <si>
    <t>764216.R02</t>
  </si>
  <si>
    <t>Utěsnění parapetu ve styku s rámem okna těsnící páskou</t>
  </si>
  <si>
    <t>-395520571</t>
  </si>
  <si>
    <t>192</t>
  </si>
  <si>
    <t>76454131R01</t>
  </si>
  <si>
    <t>Žlab podokapní z lakovaného plechu včetně háků a čel hranatý rš 250 mm</t>
  </si>
  <si>
    <t>1430109081</t>
  </si>
  <si>
    <t>193</t>
  </si>
  <si>
    <t>76454136R02</t>
  </si>
  <si>
    <t>Žlab podokapní lakovaný včetně háků a čel kotlík hranatý, rš žlabu/průměr svodu 250/80 mm</t>
  </si>
  <si>
    <t>865043567</t>
  </si>
  <si>
    <t>https://podminky.urs.cz/item/CS_URS_2023_02/76454136R02</t>
  </si>
  <si>
    <t>194</t>
  </si>
  <si>
    <t>76454832R03</t>
  </si>
  <si>
    <t>Svod z tlakovaného plechu včetně objímek, kolen a odskoků kruhový, průměru 80 mm</t>
  </si>
  <si>
    <t>2091402420</t>
  </si>
  <si>
    <t>195</t>
  </si>
  <si>
    <t>76454832R04</t>
  </si>
  <si>
    <t>Svod zlakovaného plechu včetně objímek, kolen a odskoků kruhový, průměru 100 mm</t>
  </si>
  <si>
    <t>-430349057</t>
  </si>
  <si>
    <t>196</t>
  </si>
  <si>
    <t>721242115</t>
  </si>
  <si>
    <t>Lapače střešních splavenin polypropylenové (PP) s kulovým kloubem na odtoku DN 110</t>
  </si>
  <si>
    <t>-821456635</t>
  </si>
  <si>
    <t>https://podminky.urs.cz/item/CS_URS_2023_02/721242115</t>
  </si>
  <si>
    <t>197</t>
  </si>
  <si>
    <t>721140915</t>
  </si>
  <si>
    <t>Opravy odpadního potrubí litinového propojení dosavadního potrubí DN 100</t>
  </si>
  <si>
    <t>770158513</t>
  </si>
  <si>
    <t>https://podminky.urs.cz/item/CS_URS_2023_02/721140915</t>
  </si>
  <si>
    <t>198</t>
  </si>
  <si>
    <t>721173315</t>
  </si>
  <si>
    <t>Potrubí z trub PVC SN4 dešťové DN 110</t>
  </si>
  <si>
    <t>-1156943355</t>
  </si>
  <si>
    <t>https://podminky.urs.cz/item/CS_URS_2023_02/721173315</t>
  </si>
  <si>
    <t>199</t>
  </si>
  <si>
    <t>7212631R01</t>
  </si>
  <si>
    <t>Revizní a čistící klapky z polypropylenu (PP) DN 110</t>
  </si>
  <si>
    <t>-449763317</t>
  </si>
  <si>
    <t>200</t>
  </si>
  <si>
    <t>721910922</t>
  </si>
  <si>
    <t>Pročištění ležatých svodů do DN 300</t>
  </si>
  <si>
    <t>-917115856</t>
  </si>
  <si>
    <t>https://podminky.urs.cz/item/CS_URS_2023_02/721910922</t>
  </si>
  <si>
    <t>201</t>
  </si>
  <si>
    <t>7219109R02</t>
  </si>
  <si>
    <t>Úprava plastových revizních šachet, PVC DN 315</t>
  </si>
  <si>
    <t>540575398</t>
  </si>
  <si>
    <t>202</t>
  </si>
  <si>
    <t>7219109R03</t>
  </si>
  <si>
    <t>Úprava větracího potrubí</t>
  </si>
  <si>
    <t>-599086997</t>
  </si>
  <si>
    <t>203</t>
  </si>
  <si>
    <t>998764103</t>
  </si>
  <si>
    <t>Přesun hmot pro konstrukce klempířské stanovený z hmotnosti přesunovaného materiálu vodorovná dopravní vzdálenost do 50 m v objektech výšky přes 12 do 24 m</t>
  </si>
  <si>
    <t>-783228897</t>
  </si>
  <si>
    <t>https://podminky.urs.cz/item/CS_URS_2023_02/998764103</t>
  </si>
  <si>
    <t>766</t>
  </si>
  <si>
    <t>Konstrukce truhlářské</t>
  </si>
  <si>
    <t>204</t>
  </si>
  <si>
    <t>766622133</t>
  </si>
  <si>
    <t>Montáž oken plastových včetně montáže rámu plochy přes 1 m2 otevíravých do zdiva, výšky přes 2,5 m</t>
  </si>
  <si>
    <t>884763740</t>
  </si>
  <si>
    <t>https://podminky.urs.cz/item/CS_URS_2023_02/766622133</t>
  </si>
  <si>
    <t>"Okno O1"</t>
  </si>
  <si>
    <t>(1,0*1,890)*3</t>
  </si>
  <si>
    <t>205</t>
  </si>
  <si>
    <t>6114.01</t>
  </si>
  <si>
    <t>okno plastové dvoukřídlové otevíravo sklopné, rozměr 1000 x1890 mm, ozn. O1</t>
  </si>
  <si>
    <t>-250252150</t>
  </si>
  <si>
    <t>Poznámka k položce:_x000d_
Poznámka k položce: podrobná specifikace viz Výkres 18 - TABULKA OKEN A DVEŘÍ</t>
  </si>
  <si>
    <t>206</t>
  </si>
  <si>
    <t>766629215</t>
  </si>
  <si>
    <t>Montáž oken dřevěných Příplatek k cenám za izolaci mezi ostěním a rámem okna při rovném ostění, připojovací spára tl. do 45 mm</t>
  </si>
  <si>
    <t>992310221</t>
  </si>
  <si>
    <t>https://podminky.urs.cz/item/CS_URS_2023_02/766629215</t>
  </si>
  <si>
    <t>(1,0+1,89+1,0+1,89)*2</t>
  </si>
  <si>
    <t>207</t>
  </si>
  <si>
    <t>7666941.PP5</t>
  </si>
  <si>
    <t>Parapet plastový komůrkový, rozměr 1000x250 mm, s plastovými koncovkami</t>
  </si>
  <si>
    <t>559541744</t>
  </si>
  <si>
    <t>"pro okno O1"</t>
  </si>
  <si>
    <t>208</t>
  </si>
  <si>
    <t>998766103</t>
  </si>
  <si>
    <t>Přesun hmot pro konstrukce truhlářské stanovený z hmotnosti přesunovaného materiálu vodorovná dopravní vzdálenost do 50 m v objektech výšky přes 12 do 24 m</t>
  </si>
  <si>
    <t>-1480242833</t>
  </si>
  <si>
    <t>https://podminky.urs.cz/item/CS_URS_2023_02/998766103</t>
  </si>
  <si>
    <t>767</t>
  </si>
  <si>
    <t>Konstrukce zámečnické</t>
  </si>
  <si>
    <t>209</t>
  </si>
  <si>
    <t>767311831</t>
  </si>
  <si>
    <t>Demontáž světlíků s umělohmotnou výplní bodových</t>
  </si>
  <si>
    <t>-355744351</t>
  </si>
  <si>
    <t>https://podminky.urs.cz/item/CS_URS_2023_02/767311831</t>
  </si>
  <si>
    <t>"demontáž stávajících prosvětlovacích laminátových světlíků"</t>
  </si>
  <si>
    <t>1*1*22</t>
  </si>
  <si>
    <t>210</t>
  </si>
  <si>
    <t>767590.Z09</t>
  </si>
  <si>
    <t>Mřížový svařovaný rošt dělený s okem 34/38mm, nosný pásek 30/2mm, rozměr 10040x560mm, povrchová úprava žárovým zinkováním+syntetický nátěr, ozn. Z02</t>
  </si>
  <si>
    <t>544236751</t>
  </si>
  <si>
    <t>"výkres 15 - VÝPIS ZÁMEČNICKÝCH PRVKŮ</t>
  </si>
  <si>
    <t>"ozn Z02</t>
  </si>
  <si>
    <t>součástí je dodávka a instalace 12-ti podpěrných konzole dle výkresu D.1.1.15</t>
  </si>
  <si>
    <t>211</t>
  </si>
  <si>
    <t>7676621.Z06</t>
  </si>
  <si>
    <t>Úprava stávajícího roštu -východní strana</t>
  </si>
  <si>
    <t>-1780372791</t>
  </si>
  <si>
    <t>Poznámka k položce:_x000d_
Poznámka k položce: dodávka a montáž v kompletizovaném provedení včetně kotvení do ostění</t>
  </si>
  <si>
    <t>zúžení roštu řezáním a svařováním o 160 mm-tl.zateplení</t>
  </si>
  <si>
    <t>1x základní antikorozní a 2x vrchní syntetický nátěr</t>
  </si>
  <si>
    <t>212</t>
  </si>
  <si>
    <t>7678919R01</t>
  </si>
  <si>
    <t>Provedení nadstavby v.250 mm prosvětlovacích světlíků</t>
  </si>
  <si>
    <t>90761384</t>
  </si>
  <si>
    <t>4*22</t>
  </si>
  <si>
    <t>213</t>
  </si>
  <si>
    <t>7676621.Z01</t>
  </si>
  <si>
    <t>D+M Kovový výlezový žebřík s ochranným košem ozn.Z01-budova OA</t>
  </si>
  <si>
    <t>-1617662554</t>
  </si>
  <si>
    <t>"výkres - VÝPIS ZÁMEČNICKÝCH PRVKŮ Budovy OA</t>
  </si>
  <si>
    <t>"ozn Z01</t>
  </si>
  <si>
    <t>214</t>
  </si>
  <si>
    <t>7676621.Z04</t>
  </si>
  <si>
    <t>Úprava ocelového zábradlí ozn.Z04</t>
  </si>
  <si>
    <t>712747514</t>
  </si>
  <si>
    <t>"výkres - VÝPIS ZÁMEČNICKÝCH PRVKŮ</t>
  </si>
  <si>
    <t>"ozn Z04</t>
  </si>
  <si>
    <t>215</t>
  </si>
  <si>
    <t>7676621.Z05</t>
  </si>
  <si>
    <t>Úprava ocelového zábradlí ozn.Z05</t>
  </si>
  <si>
    <t>-1433747832</t>
  </si>
  <si>
    <t>"ozn Z05</t>
  </si>
  <si>
    <t>216</t>
  </si>
  <si>
    <t>767995.Z08</t>
  </si>
  <si>
    <t>Rám pro uložení pororoštů pro zakrytí angl.dvorků, L35/35/4,povrchová úprava syntetický nátěr, ozn. Z02</t>
  </si>
  <si>
    <t>1363372055</t>
  </si>
  <si>
    <t>"ozn Z02-(10,04+0,56+0,56)*2</t>
  </si>
  <si>
    <t>217</t>
  </si>
  <si>
    <t>767995113</t>
  </si>
  <si>
    <t>Montáž ostatních atypických zámečnických konstrukcí hmotnosti přes 10 do 20 kg</t>
  </si>
  <si>
    <t>1374624500</t>
  </si>
  <si>
    <t>https://podminky.urs.cz/item/CS_URS_2023_02/767995113</t>
  </si>
  <si>
    <t>"nový vlajkový držák"</t>
  </si>
  <si>
    <t>218</t>
  </si>
  <si>
    <t>RMAT0012</t>
  </si>
  <si>
    <t xml:space="preserve">vlajkový držák dvouramenný, FeZn </t>
  </si>
  <si>
    <t>1734225578</t>
  </si>
  <si>
    <t>219</t>
  </si>
  <si>
    <t>985331218</t>
  </si>
  <si>
    <t>Dodatečné vlepování betonářské výztuže včetně vyvrtání a vyčištění otvoru chemickou maltou průměr výztuže 22 mm</t>
  </si>
  <si>
    <t>196011830</t>
  </si>
  <si>
    <t>https://podminky.urs.cz/item/CS_URS_2023_02/985331218</t>
  </si>
  <si>
    <t>uchycení nadezdívky atiky "</t>
  </si>
  <si>
    <t>250*0,3</t>
  </si>
  <si>
    <t>220</t>
  </si>
  <si>
    <t>13021018</t>
  </si>
  <si>
    <t>tyč ocelová kruhová žebírková DIN 488 jakost B500B (10 505) výztuž do betonu D 22mm</t>
  </si>
  <si>
    <t>-1096651982</t>
  </si>
  <si>
    <t>250*1,2*0,15</t>
  </si>
  <si>
    <t>45*0,00307 'Přepočtené koeficientem množství</t>
  </si>
  <si>
    <t>221</t>
  </si>
  <si>
    <t>767316312</t>
  </si>
  <si>
    <t>Montáž světlíků bodových přes 1,5 do 2 m2</t>
  </si>
  <si>
    <t>1836934047</t>
  </si>
  <si>
    <t>https://podminky.urs.cz/item/CS_URS_2023_02/767316312</t>
  </si>
  <si>
    <t>"zpětná montáž stávajících prosvětlovacích laminátových světlíků"</t>
  </si>
  <si>
    <t>222</t>
  </si>
  <si>
    <t>767996701</t>
  </si>
  <si>
    <t>Demontáž ostatních zámečnických konstrukcí řezáním o hmotnosti jednotlivých dílů do 50 kg</t>
  </si>
  <si>
    <t>1823525892</t>
  </si>
  <si>
    <t>https://podminky.urs.cz/item/CS_URS_2023_02/767996701</t>
  </si>
  <si>
    <t>"držák vlajek"</t>
  </si>
  <si>
    <t>25</t>
  </si>
  <si>
    <t>"ocelový L rám anglických dvorků"</t>
  </si>
  <si>
    <t>20+20+20+20+2,5+2,5+2,5+2,5</t>
  </si>
  <si>
    <t>"ocelové rošty anglických dvorků"</t>
  </si>
  <si>
    <t>(9,2*1,0)*2*15</t>
  </si>
  <si>
    <t>223</t>
  </si>
  <si>
    <t>76780230R</t>
  </si>
  <si>
    <t>Teleskopickiý držák pro uchycení drobných předmětů na fasádu (držák vlajek, světelný vypínač,apod.) - montáž, dodávka, doprava</t>
  </si>
  <si>
    <t>1610718930</t>
  </si>
  <si>
    <t>224</t>
  </si>
  <si>
    <t>998767103</t>
  </si>
  <si>
    <t>Přesun hmot pro zámečnické konstrukce stanovený z hmotnosti přesunovaného materiálu vodorovná dopravní vzdálenost do 50 m v objektech výšky přes 12 do 24 m</t>
  </si>
  <si>
    <t>182338529</t>
  </si>
  <si>
    <t>https://podminky.urs.cz/item/CS_URS_2023_02/998767103</t>
  </si>
  <si>
    <t>767.d</t>
  </si>
  <si>
    <t>zámečnické venkovní</t>
  </si>
  <si>
    <t>225</t>
  </si>
  <si>
    <t>76732-R10</t>
  </si>
  <si>
    <t>Lanková konstrukce pro vynesení zeleně z nerezové ocele, D+M</t>
  </si>
  <si>
    <t>-1023928462</t>
  </si>
  <si>
    <t>Poznámka k položce:_x000d_
položka obsahuje montáž včetně dodávky materiálu</t>
  </si>
  <si>
    <t>Viz. PD stavební část - výrobky PSV, výkres pohledů - atrium 1</t>
  </si>
  <si>
    <t>.</t>
  </si>
  <si>
    <t>- včetně kotvení a kotvicího materiálu</t>
  </si>
  <si>
    <t>22,0</t>
  </si>
  <si>
    <t>226</t>
  </si>
  <si>
    <t>76732-R11</t>
  </si>
  <si>
    <t>Výplet lankové konstrukce - umělý Ratan, 12 ks/m, D+M</t>
  </si>
  <si>
    <t>-250906859</t>
  </si>
  <si>
    <t>781</t>
  </si>
  <si>
    <t>Dokončovací práce - obklady</t>
  </si>
  <si>
    <t>227</t>
  </si>
  <si>
    <t>781731111</t>
  </si>
  <si>
    <t>Montáž obkladů vnějších stěn z obkladaček nebo obkladových pásků cihelných kladených do malty do 50 ks/m2</t>
  </si>
  <si>
    <t>162445205</t>
  </si>
  <si>
    <t>https://podminky.urs.cz/item/CS_URS_2023_02/781731111</t>
  </si>
  <si>
    <t>1,053+2,4+2,1+5,4+5,9+0,64+1,1+(1,5*3,5*2)+(1,5*4)+1,5+1,8+1,8+6,5+6,69+24,9+5,8+20,2+2,69+2,28+3,63+15,3+12,4+8,4+3,6+8,2+6,8+10,8+3,3+3,3+3,3</t>
  </si>
  <si>
    <t>228</t>
  </si>
  <si>
    <t>59623116</t>
  </si>
  <si>
    <t>pásek obkladový cihlový reliéf pískovaný 240x71x14mm červený</t>
  </si>
  <si>
    <t>-1002160826</t>
  </si>
  <si>
    <t>188,283*52,8 'Přepočtené koeficientem množství</t>
  </si>
  <si>
    <t>229</t>
  </si>
  <si>
    <t>7817391R01</t>
  </si>
  <si>
    <t>Montáž obkladů vnějších stěn z obkladaček nebo obkladových pásků cihelných Příplatek k cenám za spárování cement šedý</t>
  </si>
  <si>
    <t>725138138</t>
  </si>
  <si>
    <t>784</t>
  </si>
  <si>
    <t>Dokončovací práce - malby a tapety</t>
  </si>
  <si>
    <t>230</t>
  </si>
  <si>
    <t>784111001</t>
  </si>
  <si>
    <t>Oprášení (ometení) podkladu v místnostech výšky do 3,80 m</t>
  </si>
  <si>
    <t>738774688</t>
  </si>
  <si>
    <t>https://podminky.urs.cz/item/CS_URS_2023_02/784111001</t>
  </si>
  <si>
    <t>"po začištění vnitřních ostění a zděných parapetů -výměna oken</t>
  </si>
  <si>
    <t>((1,0+1,86+1,86)*2,0)*3</t>
  </si>
  <si>
    <t>231</t>
  </si>
  <si>
    <t>784111011</t>
  </si>
  <si>
    <t>Obroušení podkladu omítky v místnostech výšky do 3,80 m</t>
  </si>
  <si>
    <t>1168497204</t>
  </si>
  <si>
    <t>https://podminky.urs.cz/item/CS_URS_2023_02/784111011</t>
  </si>
  <si>
    <t>232</t>
  </si>
  <si>
    <t>784181001</t>
  </si>
  <si>
    <t>Pačokování jednonásobné v místnostech výšky do 3,80 m</t>
  </si>
  <si>
    <t>783044570</t>
  </si>
  <si>
    <t>https://podminky.urs.cz/item/CS_URS_2023_02/784181001</t>
  </si>
  <si>
    <t>233</t>
  </si>
  <si>
    <t>784211101</t>
  </si>
  <si>
    <t>Malby z malířských směsí oděruvzdorných za mokra dvojnásobné, bílé za mokra oděruvzdorné výborně v místnostech výšky do 3,80 m</t>
  </si>
  <si>
    <t>-1893320941</t>
  </si>
  <si>
    <t>https://podminky.urs.cz/item/CS_URS_2023_02/784211101</t>
  </si>
  <si>
    <t>234</t>
  </si>
  <si>
    <t>7846720.R1</t>
  </si>
  <si>
    <t>Polystyrenové písmo-zhotovení a instalace nápisu</t>
  </si>
  <si>
    <t>2070037741</t>
  </si>
  <si>
    <t xml:space="preserve">"návrh,výroba, nalepení nápisu Obchodní akademie nad hlavní vstup fasádu" </t>
  </si>
  <si>
    <t>Popis výrobku</t>
  </si>
  <si>
    <t xml:space="preserve">Písmena budo vyrobena z polystyrenu EPS 150 a budo opatřena finálním fasádním povrchem z fasádní stěrkové hmoty. Pro  nalepení na fasádu se používá MS</t>
  </si>
  <si>
    <t>Parametry výrobku</t>
  </si>
  <si>
    <t>výška 30 cm</t>
  </si>
  <si>
    <t>tloušťka 3 cm</t>
  </si>
  <si>
    <t>Tloušťka</t>
  </si>
  <si>
    <t>SO 01-2 - Hromosvod Obchodní akademie</t>
  </si>
  <si>
    <t>Obchodní akademie Vlašim</t>
  </si>
  <si>
    <t>M - Práce a dodávky M</t>
  </si>
  <si>
    <t xml:space="preserve">    21-M - Elektromontáže</t>
  </si>
  <si>
    <t>741410021</t>
  </si>
  <si>
    <t>Montáž uzemňovacího vedení s upevněním, propojením a připojením pomocí svorek v zemi s izolací spojů pásku průřezu do 120 mm2 v městské zástavbě</t>
  </si>
  <si>
    <t>1011841838</t>
  </si>
  <si>
    <t>https://podminky.urs.cz/item/CS_URS_2023_02/741410021</t>
  </si>
  <si>
    <t>84+84+38+38</t>
  </si>
  <si>
    <t>35442064</t>
  </si>
  <si>
    <t>pás zemnící 30x4mm FeZn</t>
  </si>
  <si>
    <t>-1040258242</t>
  </si>
  <si>
    <t>244*1,05 'Přepočtené koeficientem množství</t>
  </si>
  <si>
    <t>210220101RU2</t>
  </si>
  <si>
    <t>Vodiče svodové FeZn D do 10,Al 10,Cu 8 +podpěry včetně dodávky drátu AlMgSi T/4 8 mm</t>
  </si>
  <si>
    <t>-1032077704</t>
  </si>
  <si>
    <t>85,8</t>
  </si>
  <si>
    <t>380</t>
  </si>
  <si>
    <t>35441544</t>
  </si>
  <si>
    <t>Podpěra vedení na ploché střech -beton PV 21d</t>
  </si>
  <si>
    <t>-713546643</t>
  </si>
  <si>
    <t xml:space="preserve">Poznámka k položce:_x000d_
Poznámka k položce: RTS komentář: podpěra vedení na ploché střechy  použití: upevnění vodiče na plochých střechách materiál: plast s přichycenou betonovou kostko</t>
  </si>
  <si>
    <t>210220301RT2</t>
  </si>
  <si>
    <t>Svorka hromosvodová do 2 šroubů /SS, SZ, SO/ včetně dodávky svorky SS</t>
  </si>
  <si>
    <t>-919677385</t>
  </si>
  <si>
    <t>210220301RT3</t>
  </si>
  <si>
    <t>Svorka hromosvodová do 2 šroubů /SS, SZ, SO/ včetně dodávky svorky SZ</t>
  </si>
  <si>
    <t>-49336400</t>
  </si>
  <si>
    <t>210220302RT3</t>
  </si>
  <si>
    <t>Svorka hromosvodová nad 2 šrouby /ST, SJ, SR, atd/ včetně dodávky svorky SK pro vodič d 6-10 mm</t>
  </si>
  <si>
    <t>1684315781</t>
  </si>
  <si>
    <t>210220372RT1</t>
  </si>
  <si>
    <t>Úhelník ochranný nebo trubka s držáky do zdiva včetně ochran.úhelníku + 2 držáky do zdi</t>
  </si>
  <si>
    <t>1876250435</t>
  </si>
  <si>
    <t>210220231R00</t>
  </si>
  <si>
    <t>Tyč jímací s upev. na stř.hřeben do 3 m, na stojan</t>
  </si>
  <si>
    <t>-1856616797</t>
  </si>
  <si>
    <t>35441035</t>
  </si>
  <si>
    <t>Tyč jímací JR 1,5 1000 mm bez osazení</t>
  </si>
  <si>
    <t>-1255573478</t>
  </si>
  <si>
    <t xml:space="preserve">Poznámka k položce:_x000d_
Poznámka k položce: RTS komentář: Jímací tyč s rovným koncem délka 1500 mm  použití: jímací zařízení vyčnívající nad chráněným objektem</t>
  </si>
  <si>
    <t>35129VD</t>
  </si>
  <si>
    <t>Podstavec betonový PB 19, 19kg</t>
  </si>
  <si>
    <t>ks</t>
  </si>
  <si>
    <t>303913844</t>
  </si>
  <si>
    <t>210220010R00</t>
  </si>
  <si>
    <t>Nátěr zemnicího pásku do 120 mm2</t>
  </si>
  <si>
    <t>71741545</t>
  </si>
  <si>
    <t>11161322</t>
  </si>
  <si>
    <t>Gumoasfalt SA 12, balení B1/102 kg</t>
  </si>
  <si>
    <t>-334076069</t>
  </si>
  <si>
    <t>Poznámka k položce:_x000d_
Poznámka k položce: RTS komentář: dříve LAKASFALT 115 SAx12 B1 bal. 10</t>
  </si>
  <si>
    <t>650063134R00</t>
  </si>
  <si>
    <t>Montáž svodiče blesk. proudů typ 1, 4pól do 240 kA</t>
  </si>
  <si>
    <t>1769664078</t>
  </si>
  <si>
    <t>221VD</t>
  </si>
  <si>
    <t>Kombinovaný svodič přepětí B+C na DIN lištu, 100kA</t>
  </si>
  <si>
    <t>1029399997</t>
  </si>
  <si>
    <t>22101VD</t>
  </si>
  <si>
    <t>Přepěťová ochrana typ C, 40kA</t>
  </si>
  <si>
    <t>-937218139</t>
  </si>
  <si>
    <t>17</t>
  </si>
  <si>
    <t>650063173R00</t>
  </si>
  <si>
    <t>Montáž svodiče přepětí typ 2 čtyřpól. do 160 kA</t>
  </si>
  <si>
    <t>1988017974</t>
  </si>
  <si>
    <t>210800669R00</t>
  </si>
  <si>
    <t>Vodič H07V-K (CYA) 25 mm2 uložený v rozvaděčích</t>
  </si>
  <si>
    <t>350144449</t>
  </si>
  <si>
    <t>34142160</t>
  </si>
  <si>
    <t>Vodič silový pevné uložení CYA 25 mm2</t>
  </si>
  <si>
    <t>-2146639295</t>
  </si>
  <si>
    <t xml:space="preserve">Poznámka k položce:_x000d_
Poznámka k položce: RTS komentář: CYA H07V-K  Propojovací jednožilové vodiče  Konstrukce: měděné lanované holé nebo pocínované jádro izolace PVC  rozsah teplot při provozu -30 až + 70°C provozní teplota jádra +70°C minimální teplota pokládky a manipulace +5°C  při teplotách pod -15°C není možné vodič mechanicky namáhat  výrobek je odolný proti šíření plamene použití- instalace na povrchu nebo v instalačních trubkách nebo podobným uzavřeným systémem pro pevné uložení uvnitř zařízení a pro světelné příslušenství vhodné pro pevné chráněné instalac</t>
  </si>
  <si>
    <t>210100004R00</t>
  </si>
  <si>
    <t>Ukončení vodičů v rozvaděči + zapojení do 25 mm2</t>
  </si>
  <si>
    <t>802222308</t>
  </si>
  <si>
    <t>210800668R00</t>
  </si>
  <si>
    <t>Vodič H07V-K (CYA) 16 mm2 uložený v rozvaděčích</t>
  </si>
  <si>
    <t>-1282862719</t>
  </si>
  <si>
    <t>34142159</t>
  </si>
  <si>
    <t>Vodič silový pevné uložení CYA 16 mm2</t>
  </si>
  <si>
    <t>-1800404034</t>
  </si>
  <si>
    <t>23</t>
  </si>
  <si>
    <t>210100003R00</t>
  </si>
  <si>
    <t>Ukončení vodičů v rozvaděči + zapojení do 16 mm2</t>
  </si>
  <si>
    <t>-2000709193</t>
  </si>
  <si>
    <t>24</t>
  </si>
  <si>
    <t>222301431R00</t>
  </si>
  <si>
    <t>Svodič přepětí na DIN lištu</t>
  </si>
  <si>
    <t>2123231582</t>
  </si>
  <si>
    <t>34572252</t>
  </si>
  <si>
    <t>Lišta nosná kovová elektroinst.DIN TS 35D děrovaná</t>
  </si>
  <si>
    <t>1961121951</t>
  </si>
  <si>
    <t xml:space="preserve">Poznámka k položce:_x000d_
Poznámka k položce: RTS komentář: Určena k připevnění přístrojů (jističů, stykačů, svorek atd.) v rozváděčíchnebo rozvodnicích.  Na obou koncích má otvory a drážky pro přichycení na podložku.</t>
  </si>
  <si>
    <t>222293001R00</t>
  </si>
  <si>
    <t>Vypáskování kabelů v rozvaděči</t>
  </si>
  <si>
    <t>-567034825</t>
  </si>
  <si>
    <t>27</t>
  </si>
  <si>
    <t>222VD</t>
  </si>
  <si>
    <t>Pojistkový odpínač OPV22/3 včetně pojistek 3x PV22 125A gG, montáž a připojení</t>
  </si>
  <si>
    <t>-2005472298</t>
  </si>
  <si>
    <t>28</t>
  </si>
  <si>
    <t>351826VD</t>
  </si>
  <si>
    <t>Podružný elektroinstalační materiál</t>
  </si>
  <si>
    <t>Kč</t>
  </si>
  <si>
    <t>-317142288</t>
  </si>
  <si>
    <t>29</t>
  </si>
  <si>
    <t>741421813</t>
  </si>
  <si>
    <t>Demontáž hromosvodného vedení bez zachování funkčnosti svodových drátů nebo lan kolmého svodu, průměru přes 8 mm</t>
  </si>
  <si>
    <t>-235459850</t>
  </si>
  <si>
    <t>https://podminky.urs.cz/item/CS_URS_2023_02/741421813</t>
  </si>
  <si>
    <t>30</t>
  </si>
  <si>
    <t>741421823</t>
  </si>
  <si>
    <t>Demontáž hromosvodného vedení bez zachování funkčnosti svodových drátů nebo lan na rovné střeše, průměru přes 8 mm</t>
  </si>
  <si>
    <t>-1135163093</t>
  </si>
  <si>
    <t>https://podminky.urs.cz/item/CS_URS_2023_02/741421823</t>
  </si>
  <si>
    <t>760</t>
  </si>
  <si>
    <t>31</t>
  </si>
  <si>
    <t>741421843</t>
  </si>
  <si>
    <t>Demontáž hromosvodného vedení bez zachování funkčnosti svorek šroubových se 2 šrouby</t>
  </si>
  <si>
    <t>-1425631952</t>
  </si>
  <si>
    <t>https://podminky.urs.cz/item/CS_URS_2023_02/741421843</t>
  </si>
  <si>
    <t>310</t>
  </si>
  <si>
    <t>741421855</t>
  </si>
  <si>
    <t>Demontáž hromosvodného vedení podpěr střešního vedení pro plochou střechu</t>
  </si>
  <si>
    <t>-511157160</t>
  </si>
  <si>
    <t>https://podminky.urs.cz/item/CS_URS_2023_02/741421855</t>
  </si>
  <si>
    <t>33</t>
  </si>
  <si>
    <t>741421861</t>
  </si>
  <si>
    <t>Demontáž hromosvodného vedení podpěr svislého vedení šroubovaného</t>
  </si>
  <si>
    <t>-1055860233</t>
  </si>
  <si>
    <t>https://podminky.urs.cz/item/CS_URS_2023_02/741421861</t>
  </si>
  <si>
    <t>34</t>
  </si>
  <si>
    <t>741421873</t>
  </si>
  <si>
    <t>Demontáž hromosvodného vedení doplňků ochranných úhelníků, délky přes 1,4 m</t>
  </si>
  <si>
    <t>-2025030665</t>
  </si>
  <si>
    <t>https://podminky.urs.cz/item/CS_URS_2023_02/741421873</t>
  </si>
  <si>
    <t>998VD</t>
  </si>
  <si>
    <t>-552827957</t>
  </si>
  <si>
    <t>905 - R00</t>
  </si>
  <si>
    <t>Hzs-revize provoz.souboru a st.obj.</t>
  </si>
  <si>
    <t>hod</t>
  </si>
  <si>
    <t>1484474458</t>
  </si>
  <si>
    <t>Poznámka k položce:_x000d_
Poznámka k položce: revize elektro</t>
  </si>
  <si>
    <t>21101VD</t>
  </si>
  <si>
    <t>Revize hromosvodu</t>
  </si>
  <si>
    <t>svod</t>
  </si>
  <si>
    <t>-1409344689</t>
  </si>
  <si>
    <t>Práce a dodávky M</t>
  </si>
  <si>
    <t>21-M</t>
  </si>
  <si>
    <t>Elektromontáže</t>
  </si>
  <si>
    <t>210220401</t>
  </si>
  <si>
    <t>Montáž hromosvodného vedení ochranných prvků a doplňků štítků k označení svodů</t>
  </si>
  <si>
    <t>-2048753367</t>
  </si>
  <si>
    <t>https://podminky.urs.cz/item/CS_URS_2023_02/210220401</t>
  </si>
  <si>
    <t>35442110</t>
  </si>
  <si>
    <t>štítek plastový - čísla svodů</t>
  </si>
  <si>
    <t>963589733</t>
  </si>
  <si>
    <t>35441836</t>
  </si>
  <si>
    <t>držák ochranného úhelníku do zdiva, FeZn</t>
  </si>
  <si>
    <t>-1584721654</t>
  </si>
  <si>
    <t>35441700</t>
  </si>
  <si>
    <t>podpěra vedení hromosvodu do zdiva na hmoždinku - 6/50mm, nerez</t>
  </si>
  <si>
    <t>-1844734332</t>
  </si>
  <si>
    <t>SO 02 - Budova Tělocvičny</t>
  </si>
  <si>
    <t>338171115</t>
  </si>
  <si>
    <t>Montáž sloupků a vzpěr plotových ocelových trubkových nebo profilovaných výšky do 2 m ukotvením k pevnému podkladu</t>
  </si>
  <si>
    <t>924123377</t>
  </si>
  <si>
    <t>https://podminky.urs.cz/item/CS_URS_2024_02/338171115</t>
  </si>
  <si>
    <t>Osazení 2ks plotových slopků po demontáži části původního oplocení - podél chodníku pro pěší u tělocvičny</t>
  </si>
  <si>
    <t>osazení na ocelové příruby</t>
  </si>
  <si>
    <t>55342157</t>
  </si>
  <si>
    <t>plotový sloupek s patkou pro svařované panely profilovaný oválný 50x70mm dl 1,5-2,0m povrchová úprava Pz a komaxit</t>
  </si>
  <si>
    <t>-1889850894</t>
  </si>
  <si>
    <t>2ks plotových slopků po demontáži části původního oplocení - podél chodníku pro pěší u tělocvičny</t>
  </si>
  <si>
    <t>55342163</t>
  </si>
  <si>
    <t>nasazovací patka pod sloupek pro svařované panely profilovaný oválný 50x70mm</t>
  </si>
  <si>
    <t>214691423</t>
  </si>
  <si>
    <t xml:space="preserve"> ocelové příruby</t>
  </si>
  <si>
    <t>348171146</t>
  </si>
  <si>
    <t>Montáž oplocení z dílců kovových panelových svařovaných, na ocelové profilované sloupky, výšky přes 1,5 do 2,0 m</t>
  </si>
  <si>
    <t>-111955134</t>
  </si>
  <si>
    <t>https://podminky.urs.cz/item/CS_URS_2024_02/348171146</t>
  </si>
  <si>
    <t>Instalace oplocení po demontáži části původního oplocení - podél chodníku pro pěší u tělocvičny</t>
  </si>
  <si>
    <t>4,8</t>
  </si>
  <si>
    <t>55342412</t>
  </si>
  <si>
    <t>plotový panel svařovaný v 1,5-2,0m š do 2,5m průměru drátu 5mm oka 55x200mm s horizontálním prolisem povrchová úprava PZ komaxit</t>
  </si>
  <si>
    <t>-1160056918</t>
  </si>
  <si>
    <t>Nové plotové dílce po demontáži části původního oplocení - podél chodníku pro pěší u tělocvičny</t>
  </si>
  <si>
    <t>621221031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</si>
  <si>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120 do 160 mm</t>
  </si>
  <si>
    <t>-1910730413</t>
  </si>
  <si>
    <t>https://podminky.urs.cz/item/CS_URS_2023_02/621221031</t>
  </si>
  <si>
    <t>(18,1*8,65)-13,45-(14,62*0,6)</t>
  </si>
  <si>
    <t>(18,1*8,65)-(18,1*0,6)</t>
  </si>
  <si>
    <t>63152266</t>
  </si>
  <si>
    <t>deska tepelně izolační minerální kontaktních fasád podélné vlákno λ=0,034 tl 160mm</t>
  </si>
  <si>
    <t>2122582406</t>
  </si>
  <si>
    <t>280,048*1,05 'Přepočtené koeficientem množství</t>
  </si>
  <si>
    <t>8,52</t>
  </si>
  <si>
    <t>6,0</t>
  </si>
  <si>
    <t>23,2</t>
  </si>
  <si>
    <t>10,2</t>
  </si>
  <si>
    <t>(18,1*8,65)-13,45</t>
  </si>
  <si>
    <t>205,176</t>
  </si>
  <si>
    <t>29,1*6,815</t>
  </si>
  <si>
    <t>18,1*8,65</t>
  </si>
  <si>
    <t>(1,0+1,8+1,8)*0,16*11</t>
  </si>
  <si>
    <t>(1,0+2,4+2,4)*0,16*12</t>
  </si>
  <si>
    <t>(1,0+1,8+1,8)*0,16*6</t>
  </si>
  <si>
    <t>(1,0+2,4+2,4)*0,16*6</t>
  </si>
  <si>
    <t>(1,0+0,6+0,6)*0,16*4</t>
  </si>
  <si>
    <t>"západní strana-průchod do atria1"</t>
  </si>
  <si>
    <t>6,3*0,6</t>
  </si>
  <si>
    <t>3,78*1,05 'Přepočtené koeficientem množství</t>
  </si>
  <si>
    <t>"západní fasáda - průchod do atria 1"</t>
  </si>
  <si>
    <t>6,3*4,190</t>
  </si>
  <si>
    <t>26,397*1,15 'Přepočtené koeficientem množství</t>
  </si>
  <si>
    <t>14,62*0,6</t>
  </si>
  <si>
    <t>29,1*0,6</t>
  </si>
  <si>
    <t>18,1*0,6</t>
  </si>
  <si>
    <t>22,78*0,6</t>
  </si>
  <si>
    <t>50,76*1,05 'Přepočtené koeficientem množství</t>
  </si>
  <si>
    <t>205,176-13,668</t>
  </si>
  <si>
    <t>(18,1*8,65)-(29,1*0,6)</t>
  </si>
  <si>
    <t>330,613*1,15 'Přepočtené koeficientem množství</t>
  </si>
  <si>
    <t xml:space="preserve">"ostění,nadpraží,parapet  oken"</t>
  </si>
  <si>
    <t>(1,0+1,8+1,8+1,0)*11</t>
  </si>
  <si>
    <t>(1,0+2,4+2,4+1,0)*12</t>
  </si>
  <si>
    <t>(1,0+1,8+1,8+1,0)*6</t>
  </si>
  <si>
    <t>(1,0+2,4+2,4+1,0)*6</t>
  </si>
  <si>
    <t>(1,0+0,6+0,6+1,0)*4</t>
  </si>
  <si>
    <t xml:space="preserve">"parapet  oken"</t>
  </si>
  <si>
    <t>1,0*11*0,16</t>
  </si>
  <si>
    <t>1,0*12*0,16</t>
  </si>
  <si>
    <t>1,0*6*0,16</t>
  </si>
  <si>
    <t>1,0*4+0,16</t>
  </si>
  <si>
    <t>9,76*1,1 'Přepočtené koeficientem množství</t>
  </si>
  <si>
    <t>"ostění,nadpraží oken"</t>
  </si>
  <si>
    <t>(1,0+1,8+1,8)*11*0,16</t>
  </si>
  <si>
    <t>(1,0+2,4+2,4)*12*0,16</t>
  </si>
  <si>
    <t>(1,0+1,8+1,8)*6*0,16</t>
  </si>
  <si>
    <t>(1,0+2,4+2,4)*6*0,16</t>
  </si>
  <si>
    <t>(1,0+0,6+0,6)*4</t>
  </si>
  <si>
    <t>(18,1*8,65)</t>
  </si>
  <si>
    <t>"hydroizolace pro zateplení 0,6 m nad terén"</t>
  </si>
  <si>
    <t>14,62+18,1+29,1+29,1</t>
  </si>
  <si>
    <t>90,92*1,05 'Přepočtené koeficientem množství</t>
  </si>
  <si>
    <t>6,3</t>
  </si>
  <si>
    <t>231,840</t>
  </si>
  <si>
    <t>200,970</t>
  </si>
  <si>
    <t>40,950</t>
  </si>
  <si>
    <t>9,0+6,8</t>
  </si>
  <si>
    <t>6,8+6,8</t>
  </si>
  <si>
    <t>(1,0+1,8+1,8)*11</t>
  </si>
  <si>
    <t>(1,0+2,4+2,4)*12</t>
  </si>
  <si>
    <t>(1,0+1,8+1,8)*6</t>
  </si>
  <si>
    <t>(1,0+2,4+2,4)*6</t>
  </si>
  <si>
    <t>220,8*1,05 'Přepočtené koeficientem množství</t>
  </si>
  <si>
    <t>191,4*1,05 'Přepočtené koeficientem množství</t>
  </si>
  <si>
    <t xml:space="preserve">"nadpraží  oken"</t>
  </si>
  <si>
    <t>1,0*11</t>
  </si>
  <si>
    <t>1,0*12</t>
  </si>
  <si>
    <t>1,0*6</t>
  </si>
  <si>
    <t>1,0*4</t>
  </si>
  <si>
    <t>39*1,05 'Přepočtené koeficientem množství</t>
  </si>
  <si>
    <t>622273161</t>
  </si>
  <si>
    <t>Montáž zavěšené odvětrávané fasády na hliníkové nosné konstrukci z fasádních desek na jednosměrné nosné konstrukci opláštění připevněné lepeným skrytým spojem stěn s vložením tepelné izolace, tloušťky 160 mm</t>
  </si>
  <si>
    <t>-812062414</t>
  </si>
  <si>
    <t>https://podminky.urs.cz/item/CS_URS_2023_02/622273161</t>
  </si>
  <si>
    <t>766417523</t>
  </si>
  <si>
    <t>Montáž provětrávané fasády z dřevěných profilů difúzní paropropustné fólie s lepenými přesahy</t>
  </si>
  <si>
    <t>-134354463</t>
  </si>
  <si>
    <t>https://podminky.urs.cz/item/CS_URS_2023_02/766417523</t>
  </si>
  <si>
    <t>28329038</t>
  </si>
  <si>
    <t>fólie kontaktní difuzně propustná pro doplňkovou hydroizolační vrstvu skládaných větraných fasád s otevřenými spárami (spára max 20 mm, max.20% plochy)</t>
  </si>
  <si>
    <t>1265068436</t>
  </si>
  <si>
    <t>299,68*1,111 'Přepočtené koeficientem množství</t>
  </si>
  <si>
    <t>RMAT0002</t>
  </si>
  <si>
    <t>keramický obklad tl. 9 mm, velikost dlažby 600x1200 mm, např. Interno 9 Rust</t>
  </si>
  <si>
    <t>-864197171</t>
  </si>
  <si>
    <t>299,68*1,25 'Přepočtené koeficientem množství</t>
  </si>
  <si>
    <t>"okapní chodník"</t>
  </si>
  <si>
    <t>(29,1+29,1+14,6+18,1)*0,6</t>
  </si>
  <si>
    <t>(1,0*1,8)*11</t>
  </si>
  <si>
    <t>(1,0*2,4)*12</t>
  </si>
  <si>
    <t>(1,0*1,8)*6</t>
  </si>
  <si>
    <t>(1,0*2,4)*6</t>
  </si>
  <si>
    <t>(1,0*0,6)*4</t>
  </si>
  <si>
    <t>39*4</t>
  </si>
  <si>
    <t>21,1*10</t>
  </si>
  <si>
    <t>32*10</t>
  </si>
  <si>
    <t>"pronájem na dobu 3 měsíců"</t>
  </si>
  <si>
    <t>1062*90</t>
  </si>
  <si>
    <t>1062</t>
  </si>
  <si>
    <t>1062*900</t>
  </si>
  <si>
    <t>90*1,2</t>
  </si>
  <si>
    <t>9660511R01</t>
  </si>
  <si>
    <t>Bourání betonové plotové podezdívky</t>
  </si>
  <si>
    <t>637759890</t>
  </si>
  <si>
    <t>Zkrácení podezdívky po demontáži části původního oplocení - podél chodníku pro pěší u tělocvičny</t>
  </si>
  <si>
    <t>0,2*0,5*0,5</t>
  </si>
  <si>
    <t>1,0*4*0,16</t>
  </si>
  <si>
    <t>733,797</t>
  </si>
  <si>
    <t>"PVC nosná deska tl. 7 mm lepená k provětrávané fasádě - barva desky bronz"</t>
  </si>
  <si>
    <t>velikost desky 1,0 x 1,0 m</t>
  </si>
  <si>
    <t>vrchní polep z více barevné UV stálé folie - logotyp viz. logo školy</t>
  </si>
  <si>
    <t>712341559</t>
  </si>
  <si>
    <t>Provedení povlakové krytiny střech plochých do 10° pásy přitavením NAIP v plné ploše</t>
  </si>
  <si>
    <t>2005278588</t>
  </si>
  <si>
    <t>https://podminky.urs.cz/item/CS_URS_2023_02/712341559</t>
  </si>
  <si>
    <t>"horní plocha atiky"</t>
  </si>
  <si>
    <t>(29,1+29,1+18,1+18,1)*0,4</t>
  </si>
  <si>
    <t>"rubová strana atiky - vytažení na horní plochu + napojení na stávající krytinu s přesahem"</t>
  </si>
  <si>
    <t>62855005</t>
  </si>
  <si>
    <t>pás asfaltový natavitelný modifikovaný SBS s vložkou z polyesterové rohože a hrubozrnným břidličným posypem na horním povrchu tl 4,2mm</t>
  </si>
  <si>
    <t>-762886162</t>
  </si>
  <si>
    <t>75,52*1,1655 'Přepočtené koeficientem množství</t>
  </si>
  <si>
    <t>62853003</t>
  </si>
  <si>
    <t>pás asfaltový natavitelný modifikovaný SBS s vložkou ze skleněné tkaniny a spalitelnou PE fólií nebo jemnozrnným minerálním posypem na horním povrchu tl 3,5mm</t>
  </si>
  <si>
    <t>-1698614243</t>
  </si>
  <si>
    <t>"zateplení atiky výtahové šachty"</t>
  </si>
  <si>
    <t>"zateplení rubové plochy atiky"</t>
  </si>
  <si>
    <t>(29,1+29,1+18,1+18,1)*0,2</t>
  </si>
  <si>
    <t>18,88*1,15 'Přepočtené koeficientem množství</t>
  </si>
  <si>
    <t>(29,1*1,5)+(29,1*1,5)+(18,1*2,3)+(18,1*2,3)</t>
  </si>
  <si>
    <t>37,76*1,1 'Přepočtené koeficientem množství</t>
  </si>
  <si>
    <t>0,906</t>
  </si>
  <si>
    <t>764001117</t>
  </si>
  <si>
    <t>Montáž podkladního plechu rozvinuté šířky přes 400 mm</t>
  </si>
  <si>
    <t>-654692175</t>
  </si>
  <si>
    <t>https://podminky.urs.cz/item/CS_URS_2023_02/764001117</t>
  </si>
  <si>
    <t>"podkladní plech oplechování atiky"</t>
  </si>
  <si>
    <t>(29,1+29,1+18,1+18,1)</t>
  </si>
  <si>
    <t>19112357</t>
  </si>
  <si>
    <t>plech TiZn „leskle válcovaný“ svitek š 1000mm tl 0,7mm</t>
  </si>
  <si>
    <t>-545124924</t>
  </si>
  <si>
    <t>94,4*1,15 'Přepočtené koeficientem množství</t>
  </si>
  <si>
    <t>8+6+6+2</t>
  </si>
  <si>
    <t>3*2</t>
  </si>
  <si>
    <t>764204109</t>
  </si>
  <si>
    <t>Montáž oplechování horních ploch zdí a nadezdívek (atik) rozvinuté šířky přes 400 do 800 mm</t>
  </si>
  <si>
    <t>226211909</t>
  </si>
  <si>
    <t>https://podminky.urs.cz/item/CS_URS_2023_02/764204109</t>
  </si>
  <si>
    <t>"horní plech oplechování atiky"</t>
  </si>
  <si>
    <t>19112374</t>
  </si>
  <si>
    <t>plech TiZn „břidlicově šedý“ svitek š 1000mm tl 0,7mm</t>
  </si>
  <si>
    <t>1271299253</t>
  </si>
  <si>
    <t>764205146</t>
  </si>
  <si>
    <t>Montáž oplechování horních ploch zdí a nadezdívek (atik) Příplatek k cenám za zvýšenou pracnost při provedení rohu nebo koutu přes rš 400 mm</t>
  </si>
  <si>
    <t>-1868550916</t>
  </si>
  <si>
    <t>https://podminky.urs.cz/item/CS_URS_2023_02/764205146</t>
  </si>
  <si>
    <t>79</t>
  </si>
  <si>
    <t xml:space="preserve">"parapet  oken K01"</t>
  </si>
  <si>
    <t>80</t>
  </si>
  <si>
    <t>Oplechování parapetů z hliníkového plechu rovných, r.š. 350 mm, dl.1000mm,ozn.K01</t>
  </si>
  <si>
    <t>81</t>
  </si>
  <si>
    <t>82</t>
  </si>
  <si>
    <t>D+M Kovový výlezový žebřík bez ochranného koše ozn.Z01-budova Tělocvičny</t>
  </si>
  <si>
    <t>"výkres - VÝPIS ZÁMEČNICKÝCH PRVKŮ Budovy Tělocvičny</t>
  </si>
  <si>
    <t>Viz. PD stavební část - výrobky PSV, výkres pohledů - východní fasáda</t>
  </si>
  <si>
    <t>29,1*12</t>
  </si>
  <si>
    <t>10,9</t>
  </si>
  <si>
    <t>7,0</t>
  </si>
  <si>
    <t>17,9*52,8 'Přepočtené koeficientem množství</t>
  </si>
  <si>
    <t>17,9</t>
  </si>
  <si>
    <t>SO 02-2 - Hromosvod Tělocvična</t>
  </si>
  <si>
    <t>D1.01.4g - Silnoproudá elektrotechnika</t>
  </si>
  <si>
    <t xml:space="preserve">    BLESK - Bleskosvod</t>
  </si>
  <si>
    <t xml:space="preserve">      emmp-blesk - Elektromontáže - bleskosvod</t>
  </si>
  <si>
    <t>94,4</t>
  </si>
  <si>
    <t>8,5*3</t>
  </si>
  <si>
    <t>3,5</t>
  </si>
  <si>
    <t>29,1+18,1+29,1+18,1</t>
  </si>
  <si>
    <t>D1.01.4g</t>
  </si>
  <si>
    <t>Silnoproudá elektrotechnika</t>
  </si>
  <si>
    <t>BLESK</t>
  </si>
  <si>
    <t>Bleskosvod</t>
  </si>
  <si>
    <t>emmp-blesk</t>
  </si>
  <si>
    <t>Elektromontáže - bleskosvod</t>
  </si>
  <si>
    <t>741410074</t>
  </si>
  <si>
    <t>Montáž vedení uzemňovací - pouzdro pro průchod stěnou</t>
  </si>
  <si>
    <t>466817142</t>
  </si>
  <si>
    <t>D02554011</t>
  </si>
  <si>
    <t>Smrštitelná trubička černá, vel. 1~, pro prům. 16mm / pásek 30mm</t>
  </si>
  <si>
    <t>-447945031</t>
  </si>
  <si>
    <t>D02819198</t>
  </si>
  <si>
    <t>Připojovací prvek pro vodič HVI long d=23mm, vně ochranné trubky</t>
  </si>
  <si>
    <t>sada</t>
  </si>
  <si>
    <t>-399852819</t>
  </si>
  <si>
    <t>2+4</t>
  </si>
  <si>
    <t>D02819294</t>
  </si>
  <si>
    <t>Sada pro upevnění vidičů HVI long na ochr. trubku</t>
  </si>
  <si>
    <t>1900923939</t>
  </si>
  <si>
    <t>D02410229</t>
  </si>
  <si>
    <t>PA svorka nerez, pro vodič HVI-long, D 20-23mm</t>
  </si>
  <si>
    <t>2039283886</t>
  </si>
  <si>
    <t>741420002</t>
  </si>
  <si>
    <t>Montáž drát nebo lano hromosvodné svodové D přes 10 mm s podpěrou</t>
  </si>
  <si>
    <t>-800685844</t>
  </si>
  <si>
    <t>D02819136</t>
  </si>
  <si>
    <t>Vodič HVI-long, D23mm, šedý, Délka 100, na kabelovém bubnu</t>
  </si>
  <si>
    <t>1443219088</t>
  </si>
  <si>
    <t>10*3</t>
  </si>
  <si>
    <t>741420083</t>
  </si>
  <si>
    <t>Montáž vedení hromosvodné-štítek k označení svodu</t>
  </si>
  <si>
    <t>-225827326</t>
  </si>
  <si>
    <t>600411062</t>
  </si>
  <si>
    <t>741420084</t>
  </si>
  <si>
    <t>Montáž vedení hromosvodné-vodotěsná ucpávka</t>
  </si>
  <si>
    <t>604064671</t>
  </si>
  <si>
    <t>35442112</t>
  </si>
  <si>
    <t>manžeta těsnící pro kruhový vodič</t>
  </si>
  <si>
    <t>-995128062</t>
  </si>
  <si>
    <t>SO 03 - Budova Obchodní akademie - přístavba na p.p.č.2768</t>
  </si>
  <si>
    <t xml:space="preserve">    2 - Zakládání</t>
  </si>
  <si>
    <t xml:space="preserve">    4 - Vodorovné konstrukce</t>
  </si>
  <si>
    <t xml:space="preserve">    5 - Komunikace pozemní</t>
  </si>
  <si>
    <t>Zakládání</t>
  </si>
  <si>
    <t>279113142</t>
  </si>
  <si>
    <t>Základové zdi z tvárnic ztraceného bednění včetně výplně z betonu bez zvláštních nároků na vliv prostředí třídy C 20/25, tloušťky zdiva přes 150 do 200 mm</t>
  </si>
  <si>
    <t>-1305699275</t>
  </si>
  <si>
    <t>https://podminky.urs.cz/item/CS_URS_2023_02/279113142</t>
  </si>
  <si>
    <t>zřízení 2ks schodišť - západní fasáda, únikové dveře</t>
  </si>
  <si>
    <t>schodnice,podesta</t>
  </si>
  <si>
    <t>((0,9+0,32+0,32)*0,5)*4</t>
  </si>
  <si>
    <t>27911394.R</t>
  </si>
  <si>
    <t>Základové zdi z tvárnic ztraceného bednění, tloušťky zdiva do 200 mm - řezání tvárnic na požadovanou výšku</t>
  </si>
  <si>
    <t>1069993659</t>
  </si>
  <si>
    <t>schodnice</t>
  </si>
  <si>
    <t>(0,9+0,3+0,32)*4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</si>
  <si>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</si>
  <si>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</si>
  <si>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288126627</t>
  </si>
  <si>
    <t>https://podminky.urs.cz/item/CS_URS_2023_02/279361821</t>
  </si>
  <si>
    <t>výztuž schodnic</t>
  </si>
  <si>
    <t>0,035</t>
  </si>
  <si>
    <t>(6,487+6,487+10,0)*0,25</t>
  </si>
  <si>
    <t>(6,487+6,487+10,0)*0,3*0,1</t>
  </si>
  <si>
    <t>(6,487+6,487+10,0)*0,15*2</t>
  </si>
  <si>
    <t>Vodorovné konstrukce</t>
  </si>
  <si>
    <t>434191421</t>
  </si>
  <si>
    <t>Osazování schodišťových stupňů kamenných s vyspárováním styčných spár, s provizorním dřevěným zábradlím a dočasným zakrytím stupnic prkny na desku, stupňů broušených nebo leštěných</t>
  </si>
  <si>
    <t>-1859181534</t>
  </si>
  <si>
    <t>https://podminky.urs.cz/item/CS_URS_2023_02/434191421</t>
  </si>
  <si>
    <t>stupně</t>
  </si>
  <si>
    <t>(1+1+1)*2*1,48</t>
  </si>
  <si>
    <t>RMAT0008</t>
  </si>
  <si>
    <t>stupeň schodišťový žulový plný 160x350x1480 rovný,řezaný, tryskaný s protiskluznou dvojitou drážkou na čelní hraně</t>
  </si>
  <si>
    <t>868891300</t>
  </si>
  <si>
    <t>RMAT0009</t>
  </si>
  <si>
    <t>stupeň schodišťový žulový plný 160x350x1480 výstupní,řezaný, tryskaný s protiskluznou dvojitou drážkou na čelní hraně</t>
  </si>
  <si>
    <t>1179301391</t>
  </si>
  <si>
    <t>RMAT0010</t>
  </si>
  <si>
    <t xml:space="preserve">kamenná deska podesty, žulová plná 900x160x740 </t>
  </si>
  <si>
    <t>-1496492887</t>
  </si>
  <si>
    <t>713131151</t>
  </si>
  <si>
    <t>Montáž tepelné izolace stěn rohožemi, pásy, deskami, dílci, bloky (izolační materiál ve specifikaci) vložením jednovrstvě</t>
  </si>
  <si>
    <t>-1184020941</t>
  </si>
  <si>
    <t>https://podminky.urs.cz/item/CS_URS_2023_02/713131151</t>
  </si>
  <si>
    <t>dilatace mezi schodišťovou konstgrukci a stěnu</t>
  </si>
  <si>
    <t>3,907</t>
  </si>
  <si>
    <t>28375931</t>
  </si>
  <si>
    <t>deska EPS 70 fasádní λ=0,039 tl 30mm</t>
  </si>
  <si>
    <t>-1451954942</t>
  </si>
  <si>
    <t>3,907*1,1 'Přepočtené koeficientem množství</t>
  </si>
  <si>
    <t>430321515</t>
  </si>
  <si>
    <t>Schodišťové konstrukce a rampy z betonu železového (bez výztuže) stupně, schodnice, ramena, podesty s nosníky tř. C 20/25</t>
  </si>
  <si>
    <t>1538855095</t>
  </si>
  <si>
    <t>https://podminky.urs.cz/item/CS_URS_2023_02/430321515</t>
  </si>
  <si>
    <t>430362021</t>
  </si>
  <si>
    <t>Výztuž schodišťových konstrukcí a ramp stupňů, schodnic, ramen, podest s nosníky ze svařovaných sítí z drátů typu KARI</t>
  </si>
  <si>
    <t>-771579444</t>
  </si>
  <si>
    <t>https://podminky.urs.cz/item/CS_URS_2023_02/430362021</t>
  </si>
  <si>
    <t>0,09</t>
  </si>
  <si>
    <t>431351121</t>
  </si>
  <si>
    <t>Bednění podest, podstupňových desek a ramp včetně podpěrné konstrukce výšky do 4 m půdorysně přímočarých zřízení</t>
  </si>
  <si>
    <t>-1331604593</t>
  </si>
  <si>
    <t>https://podminky.urs.cz/item/CS_URS_2023_02/431351121</t>
  </si>
  <si>
    <t>2,716</t>
  </si>
  <si>
    <t>431351122</t>
  </si>
  <si>
    <t>Bednění podest, podstupňových desek a ramp včetně podpěrné konstrukce výšky do 4 m půdorysně přímočarých odstranění</t>
  </si>
  <si>
    <t>-2077253832</t>
  </si>
  <si>
    <t>https://podminky.urs.cz/item/CS_URS_2023_02/431351122</t>
  </si>
  <si>
    <t>271532212</t>
  </si>
  <si>
    <t>Podsyp pod základové konstrukce se zhutněním a urovnáním povrchu z kameniva hrubého, frakce 16 - 32 mm</t>
  </si>
  <si>
    <t>-1354256853</t>
  </si>
  <si>
    <t>https://podminky.urs.cz/item/CS_URS_2023_02/271532212</t>
  </si>
  <si>
    <t>podsyp do základové spáry, výplň vnitřního prostoru</t>
  </si>
  <si>
    <t>5,387</t>
  </si>
  <si>
    <t>Komunikace pozemní</t>
  </si>
  <si>
    <t>596811122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</si>
  <si>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100 do 300 m2</t>
  </si>
  <si>
    <t>514937081</t>
  </si>
  <si>
    <t>https://podminky.urs.cz/item/CS_URS_2023_02/596811122</t>
  </si>
  <si>
    <t>59248005</t>
  </si>
  <si>
    <t>dlažba plošná betonová chodníková 300x300x50mm přírodní</t>
  </si>
  <si>
    <t>-1418840164</t>
  </si>
  <si>
    <t>5,95*1,02 'Přepočtené koeficientem množství</t>
  </si>
  <si>
    <t>(5,79+5,79+4,45)*0,6</t>
  </si>
  <si>
    <t>9,618*1,15 'Přepočtené koeficientem množství</t>
  </si>
  <si>
    <t>(5,79+4,13+5,79)*0,6</t>
  </si>
  <si>
    <t>9,426*1,05 'Přepočtené koeficientem množství</t>
  </si>
  <si>
    <t>15,24</t>
  </si>
  <si>
    <t>15,24*1,15 'Přepočtené koeficientem množství</t>
  </si>
  <si>
    <t>4,8*0,16</t>
  </si>
  <si>
    <t>0,768*1,1 'Přepočtené koeficientem množství</t>
  </si>
  <si>
    <t>(5,79+4,13+5,79)</t>
  </si>
  <si>
    <t>15,17*1,05 'Přepočtené koeficientem množství</t>
  </si>
  <si>
    <t>11,928</t>
  </si>
  <si>
    <t>13,73</t>
  </si>
  <si>
    <t>3,108</t>
  </si>
  <si>
    <t>11,36*1,05 'Přepočtené koeficientem množství</t>
  </si>
  <si>
    <t>13,076*1,05 'Přepočtené koeficientem množství</t>
  </si>
  <si>
    <t>2,96*1,05 'Přepočtené koeficientem množství</t>
  </si>
  <si>
    <t>8,45</t>
  </si>
  <si>
    <t>17,332</t>
  </si>
  <si>
    <t>631311113</t>
  </si>
  <si>
    <t>Mazanina z betonu prostého bez zvýšených nároků na prostředí tl. přes 50 do 80 mm tř. C 12/15</t>
  </si>
  <si>
    <t>-933974114</t>
  </si>
  <si>
    <t>https://podminky.urs.cz/item/CS_URS_2023_02/631311113</t>
  </si>
  <si>
    <t>631311131</t>
  </si>
  <si>
    <t>Doplnění dosavadních mazanin prostým betonem s dodáním hmot, bez potěru, plochy jednotlivě do 1 m2 a tl. přes 80 mm</t>
  </si>
  <si>
    <t>-116578470</t>
  </si>
  <si>
    <t>https://podminky.urs.cz/item/CS_URS_2023_02/631311131</t>
  </si>
  <si>
    <t>631319011</t>
  </si>
  <si>
    <t>Příplatek k cenám mazanin za úpravu povrchu mazaniny přehlazením, mazanina tl. přes 50 do 80 mm</t>
  </si>
  <si>
    <t>-643486480</t>
  </si>
  <si>
    <t>https://podminky.urs.cz/item/CS_URS_2023_02/631319011</t>
  </si>
  <si>
    <t>631319195</t>
  </si>
  <si>
    <t>Příplatek k cenám mazanin za malou plochu do 5 m2 jednotlivě mazanina tl. přes 50 do 80 mm</t>
  </si>
  <si>
    <t>1862192311</t>
  </si>
  <si>
    <t>https://podminky.urs.cz/item/CS_URS_2023_02/631319195</t>
  </si>
  <si>
    <t>(5,79+4,13+5,79)*6,8</t>
  </si>
  <si>
    <t>"pronájem na dobu 1 měsíce"</t>
  </si>
  <si>
    <t>106,828</t>
  </si>
  <si>
    <t>118,155</t>
  </si>
  <si>
    <t>(5,79+4,13+5,79)*0,3</t>
  </si>
  <si>
    <t>4,713*1,1655 'Přepočtené koeficientem množství</t>
  </si>
  <si>
    <t>5,79+4,13+5,79</t>
  </si>
  <si>
    <t>118,155*1,1655 'Přepočtené koeficientem množství</t>
  </si>
  <si>
    <t>118,155*1,155 'Přepočtené koeficientem množství</t>
  </si>
  <si>
    <t>(5,79+4,13+5,79)*0,5</t>
  </si>
  <si>
    <t>(5,79*4,13)</t>
  </si>
  <si>
    <t>4,0</t>
  </si>
  <si>
    <t>4*1,08 'Přepočtené koeficientem množství</t>
  </si>
  <si>
    <t>(5,79+4,13+5,79)*0,55</t>
  </si>
  <si>
    <t>8,641*1,1 'Přepočtené koeficientem množství</t>
  </si>
  <si>
    <t>(5,79+4,13+5,79)*1,0</t>
  </si>
  <si>
    <t>"parapet vnější K06"</t>
  </si>
  <si>
    <t>3,6*2</t>
  </si>
  <si>
    <t>7,2</t>
  </si>
  <si>
    <t>4*4</t>
  </si>
  <si>
    <t>7*0,3</t>
  </si>
  <si>
    <t>1,26*0,00307 'Přepočtené koeficientem množství</t>
  </si>
  <si>
    <t>04 - VON</t>
  </si>
  <si>
    <t>VON - Vedlejší a ostatní náklady</t>
  </si>
  <si>
    <t xml:space="preserve">    001 - Projektová dokumentace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</si>
  <si>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</si>
  <si>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</si>
  <si>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</si>
  <si>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</si>
  <si>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</si>
  <si>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</si>
  <si>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Vedlejší a ostatní náklady</t>
  </si>
  <si>
    <t>001</t>
  </si>
  <si>
    <t>Projektová dokumentace</t>
  </si>
  <si>
    <t>90001003</t>
  </si>
  <si>
    <t>Pasportizace stavbou dotčených objektů</t>
  </si>
  <si>
    <t>-736895721</t>
  </si>
  <si>
    <t>zdokumentování skutečného stavu objektů v blízkosti plánované výstavby,</t>
  </si>
  <si>
    <t>pořízení zápisů a protokolů pasportizace, zpracování fotodokumentace a</t>
  </si>
  <si>
    <t xml:space="preserve">obrazové dokumentace, zpracování v počtu 3 paré a předání zadavateli 2x </t>
  </si>
  <si>
    <t xml:space="preserve">v tištěné podobě a 2x v digitální podobě   </t>
  </si>
  <si>
    <t>VRN</t>
  </si>
  <si>
    <t>Vedlejší rozpočtové náklady</t>
  </si>
  <si>
    <t>3.111</t>
  </si>
  <si>
    <t>Označení stavby</t>
  </si>
  <si>
    <t>-1908462274</t>
  </si>
  <si>
    <t>VRN1</t>
  </si>
  <si>
    <t>Průzkumné, geodetické a projektové práce</t>
  </si>
  <si>
    <t>011514001</t>
  </si>
  <si>
    <t>Stavebně-statický průzkum - provedení výtažné zkoušky pro návrh kotevních prvků fasády</t>
  </si>
  <si>
    <t>-1889265018</t>
  </si>
  <si>
    <t>011514002</t>
  </si>
  <si>
    <t>Stavebně-statický průzkum - provedení odtrhové zkoušky fasády</t>
  </si>
  <si>
    <t>-1300561289</t>
  </si>
  <si>
    <t>Poznámka k položce:_x000d_
Poznámka k položce: ověření podmínek pro lepení tepelného izolantu předepsaných výrobcem zateplovacího systému</t>
  </si>
  <si>
    <t>012103R01</t>
  </si>
  <si>
    <t>Geodetické práce před výstavbou - vytyčení vedení inženýrských sítí</t>
  </si>
  <si>
    <t>-197223079</t>
  </si>
  <si>
    <t>013254000</t>
  </si>
  <si>
    <t>Dokumentace skutečného provedení stavby</t>
  </si>
  <si>
    <t>439863296</t>
  </si>
  <si>
    <t>Poznámka k položce:_x000d_
Poznámka k položce: Náklady na vyhotovení dokumentace skutečného provedení stavby a její předání objednateli v požadované formě a požadovaném počtu (3x tištěná a 1x elektronická verze)</t>
  </si>
  <si>
    <t>013294R01</t>
  </si>
  <si>
    <t>Ostatní dokumentace - fotodokumentace stavby</t>
  </si>
  <si>
    <t>-924526875</t>
  </si>
  <si>
    <t xml:space="preserve">Poznámka k položce:_x000d_
Poznámka k položce: Náklady na zajištění průběžné fotodokumentace provádění díla   - zhotovitel zajistí a předá objednateli průběžnou fotodokumentaci realizace díla v 1 digitálním vyhotovení   - fotodokumentace bude dokladovat průběh díla a bude zejména dokumentovat části stavby a konstrukce před jejich zakrytím"</t>
  </si>
  <si>
    <t>VRN2</t>
  </si>
  <si>
    <t>Příprava staveniště</t>
  </si>
  <si>
    <t>020001000</t>
  </si>
  <si>
    <t>459003291</t>
  </si>
  <si>
    <t>Poznámka k položce:_x000d_
Poznámka k položce: Náklady na činnosti specifikované Katalogem průvodních činností a nákladů při výstavbě, 800-0 Vedlejší rozpočtové náklady, příloha č.02</t>
  </si>
  <si>
    <t>VRN3</t>
  </si>
  <si>
    <t>Zařízení staveniště</t>
  </si>
  <si>
    <t>030001000</t>
  </si>
  <si>
    <t>-1453761639</t>
  </si>
  <si>
    <t xml:space="preserve">Poznámka k položce:_x000d_
Poznámka k položce: Náklady na činnosti specifikované Katalogem průvodních činností a nákladů při výstavbě, 800-0 Vedlejší rozpočtové náklady, příloha č.03:    - související (přípravné) práce    - vybavení staveniště    - připojení na inženýrské sítě včetně nákladů na energie    - zabezpečení staveniště    - zrušení zařízení staveniště</t>
  </si>
  <si>
    <t xml:space="preserve">hlavní tituly průvodních činností a nákladů zařízení staveniště,  vybudování zařízení </t>
  </si>
  <si>
    <t xml:space="preserve">staveniště, oplocení ZS, zřízení přípojek energií k objektům ZS, </t>
  </si>
  <si>
    <t>vybudování příp. měřících odběrných míst a jejich zřízení, zajištění a zřízení</t>
  </si>
  <si>
    <t>dočasných komunikací, sjezdů a nájezdů pro realizaci stavby, zajištění ochrany zeleně</t>
  </si>
  <si>
    <t xml:space="preserve">v prostoru staveniště a v jeho bezprostředním okolí proti poškození během </t>
  </si>
  <si>
    <t xml:space="preserve">realizace stavby,zajištění a péče o nepředané objekty a konstrukce stavby, jejich </t>
  </si>
  <si>
    <t>ošetřování a zimní opatření, náklady na energie spotřebované zhotovitelem</t>
  </si>
  <si>
    <t xml:space="preserve">v rámci provozu ZS, náklady na potřebný úklid včetně údržby příjezdových komunikací </t>
  </si>
  <si>
    <t xml:space="preserve"> a denní úklid veřejných komunikací, opatření k zajištění bezpečnosti účastníků </t>
  </si>
  <si>
    <t xml:space="preserve">realizace akce  a veřejnosti, opatření proti vniknutí cizích osob do objektů, </t>
  </si>
  <si>
    <t xml:space="preserve">kde probíhají stavební práce,  náklady na zrušení zařízení staveniště a</t>
  </si>
  <si>
    <t>další požadavky vyplývající ze zásad organizace výstavby</t>
  </si>
  <si>
    <t>VRN4</t>
  </si>
  <si>
    <t>Inženýrská činnost</t>
  </si>
  <si>
    <t>044002000</t>
  </si>
  <si>
    <t>Revize a zkoušky</t>
  </si>
  <si>
    <t>kč</t>
  </si>
  <si>
    <t>1024</t>
  </si>
  <si>
    <t>60253833</t>
  </si>
  <si>
    <t xml:space="preserve">"revize slaboprodu </t>
  </si>
  <si>
    <t xml:space="preserve">"revize silnoproudu </t>
  </si>
  <si>
    <t xml:space="preserve">"zkouška těsnosti vodovodního potrubí </t>
  </si>
  <si>
    <t xml:space="preserve">"zkouška těsnosti kanalizačního potrubí </t>
  </si>
  <si>
    <t>revize hromosvodu</t>
  </si>
  <si>
    <t xml:space="preserve"> Laboratorní zkoušky stavebního odpadu </t>
  </si>
  <si>
    <t>045002000</t>
  </si>
  <si>
    <t>Kompletační a koordinační činnost</t>
  </si>
  <si>
    <t>-1795471101</t>
  </si>
  <si>
    <t xml:space="preserve">Poznámka k položce:_x000d_
Poznámka k položce: Náklady na zajištění a dodržení splnění všech požadavků a podmínek uvedených ve vyjádřeních vyplývajících ze stanovisek orgánů státní správy;  zajištění oznámení zahájení stavebních prací v souladu s pravomocnými rozhodnutími a vyjádřeními například správců sítí;  poskytnutí součinnosti při tvorbě povinných monitorovacích zpráv projektu;  zajištění koordinační činnosti subdodavatelů zhotovitele;  zajištění a provedení všech nezbytných opatření organizačního a stavebně technologického charakteru k řádnému provedení předmětu díla;  předání všech dokladů o dokončené stavbě</t>
  </si>
  <si>
    <t>VRN9</t>
  </si>
  <si>
    <t>Ostatní náklady</t>
  </si>
  <si>
    <t>091002R01</t>
  </si>
  <si>
    <t>Ostatní náklady související s objektem - Průběžný úklid staveniště během stavby</t>
  </si>
  <si>
    <t>-235164378</t>
  </si>
  <si>
    <t>091002R02</t>
  </si>
  <si>
    <t>Ostatní náklady související s objektem - Závěrečný úklid stavby</t>
  </si>
  <si>
    <t>-1040746708</t>
  </si>
  <si>
    <t>091002R11</t>
  </si>
  <si>
    <t>Vzorky povrchových úprav dle požadavků technické zprávy</t>
  </si>
  <si>
    <t>-1012062974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</si>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</sst>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4203101" TargetMode="External" /><Relationship Id="rId2" Type="http://schemas.openxmlformats.org/officeDocument/2006/relationships/hyperlink" Target="https://podminky.urs.cz/item/CS_URS_2023_02/121112003" TargetMode="External" /><Relationship Id="rId3" Type="http://schemas.openxmlformats.org/officeDocument/2006/relationships/hyperlink" Target="https://podminky.urs.cz/item/CS_URS_2023_02/131313701" TargetMode="External" /><Relationship Id="rId4" Type="http://schemas.openxmlformats.org/officeDocument/2006/relationships/hyperlink" Target="https://podminky.urs.cz/item/CS_URS_2023_02/133312811" TargetMode="External" /><Relationship Id="rId5" Type="http://schemas.openxmlformats.org/officeDocument/2006/relationships/hyperlink" Target="https://podminky.urs.cz/item/CS_URS_2023_02/162751137" TargetMode="External" /><Relationship Id="rId6" Type="http://schemas.openxmlformats.org/officeDocument/2006/relationships/hyperlink" Target="https://podminky.urs.cz/item/CS_URS_2023_02/162751139" TargetMode="External" /><Relationship Id="rId7" Type="http://schemas.openxmlformats.org/officeDocument/2006/relationships/hyperlink" Target="https://podminky.urs.cz/item/CS_URS_2023_02/171111104" TargetMode="External" /><Relationship Id="rId8" Type="http://schemas.openxmlformats.org/officeDocument/2006/relationships/hyperlink" Target="https://podminky.urs.cz/item/CS_URS_2023_02/171201221" TargetMode="External" /><Relationship Id="rId9" Type="http://schemas.openxmlformats.org/officeDocument/2006/relationships/hyperlink" Target="https://podminky.urs.cz/item/CS_URS_2023_02/171251201" TargetMode="External" /><Relationship Id="rId10" Type="http://schemas.openxmlformats.org/officeDocument/2006/relationships/hyperlink" Target="https://podminky.urs.cz/item/CS_URS_2023_02/175111101" TargetMode="External" /><Relationship Id="rId11" Type="http://schemas.openxmlformats.org/officeDocument/2006/relationships/hyperlink" Target="https://podminky.urs.cz/item/CS_URS_2023_02/175111109" TargetMode="External" /><Relationship Id="rId12" Type="http://schemas.openxmlformats.org/officeDocument/2006/relationships/hyperlink" Target="https://podminky.urs.cz/item/CS_URS_2023_02/181411131" TargetMode="External" /><Relationship Id="rId13" Type="http://schemas.openxmlformats.org/officeDocument/2006/relationships/hyperlink" Target="https://podminky.urs.cz/item/CS_URS_2023_02/182311123" TargetMode="External" /><Relationship Id="rId14" Type="http://schemas.openxmlformats.org/officeDocument/2006/relationships/hyperlink" Target="https://podminky.urs.cz/item/CS_URS_2023_02/311272211" TargetMode="External" /><Relationship Id="rId15" Type="http://schemas.openxmlformats.org/officeDocument/2006/relationships/hyperlink" Target="https://podminky.urs.cz/item/CS_URS_2023_02/417321515" TargetMode="External" /><Relationship Id="rId16" Type="http://schemas.openxmlformats.org/officeDocument/2006/relationships/hyperlink" Target="https://podminky.urs.cz/item/CS_URS_2023_02/417351115" TargetMode="External" /><Relationship Id="rId17" Type="http://schemas.openxmlformats.org/officeDocument/2006/relationships/hyperlink" Target="https://podminky.urs.cz/item/CS_URS_2023_02/417351116" TargetMode="External" /><Relationship Id="rId18" Type="http://schemas.openxmlformats.org/officeDocument/2006/relationships/hyperlink" Target="https://podminky.urs.cz/item/CS_URS_2023_02/612131121" TargetMode="External" /><Relationship Id="rId19" Type="http://schemas.openxmlformats.org/officeDocument/2006/relationships/hyperlink" Target="https://podminky.urs.cz/item/CS_URS_2023_02/612345301" TargetMode="External" /><Relationship Id="rId20" Type="http://schemas.openxmlformats.org/officeDocument/2006/relationships/hyperlink" Target="https://podminky.urs.cz/item/CS_URS_2023_02/619991001" TargetMode="External" /><Relationship Id="rId21" Type="http://schemas.openxmlformats.org/officeDocument/2006/relationships/hyperlink" Target="https://podminky.urs.cz/item/CS_URS_2023_02/619991021" TargetMode="External" /><Relationship Id="rId22" Type="http://schemas.openxmlformats.org/officeDocument/2006/relationships/hyperlink" Target="https://podminky.urs.cz/item/CS_URS_2023_02/621211031" TargetMode="External" /><Relationship Id="rId23" Type="http://schemas.openxmlformats.org/officeDocument/2006/relationships/hyperlink" Target="https://podminky.urs.cz/item/CS_URS_2023_02/622131101" TargetMode="External" /><Relationship Id="rId24" Type="http://schemas.openxmlformats.org/officeDocument/2006/relationships/hyperlink" Target="https://podminky.urs.cz/item/CS_URS_2023_02/622131121" TargetMode="External" /><Relationship Id="rId25" Type="http://schemas.openxmlformats.org/officeDocument/2006/relationships/hyperlink" Target="https://podminky.urs.cz/item/CS_URS_2023_02/622142001" TargetMode="External" /><Relationship Id="rId26" Type="http://schemas.openxmlformats.org/officeDocument/2006/relationships/hyperlink" Target="https://podminky.urs.cz/item/CS_URS_2023_02/622143003" TargetMode="External" /><Relationship Id="rId27" Type="http://schemas.openxmlformats.org/officeDocument/2006/relationships/hyperlink" Target="https://podminky.urs.cz/item/CS_URS_2023_02/622143004" TargetMode="External" /><Relationship Id="rId28" Type="http://schemas.openxmlformats.org/officeDocument/2006/relationships/hyperlink" Target="https://podminky.urs.cz/item/CS_URS_2023_02/622211021" TargetMode="External" /><Relationship Id="rId29" Type="http://schemas.openxmlformats.org/officeDocument/2006/relationships/hyperlink" Target="https://podminky.urs.cz/item/CS_URS_2023_02/622211021" TargetMode="External" /><Relationship Id="rId30" Type="http://schemas.openxmlformats.org/officeDocument/2006/relationships/hyperlink" Target="https://podminky.urs.cz/item/CS_URS_2023_02/622211031" TargetMode="External" /><Relationship Id="rId31" Type="http://schemas.openxmlformats.org/officeDocument/2006/relationships/hyperlink" Target="https://podminky.urs.cz/item/CS_URS_2023_02/622211031" TargetMode="External" /><Relationship Id="rId32" Type="http://schemas.openxmlformats.org/officeDocument/2006/relationships/hyperlink" Target="https://podminky.urs.cz/item/CS_URS_2023_02/622212001" TargetMode="External" /><Relationship Id="rId33" Type="http://schemas.openxmlformats.org/officeDocument/2006/relationships/hyperlink" Target="https://podminky.urs.cz/item/CS_URS_2023_02/622251101" TargetMode="External" /><Relationship Id="rId34" Type="http://schemas.openxmlformats.org/officeDocument/2006/relationships/hyperlink" Target="https://podminky.urs.cz/item/CS_URS_2023_02/622251211R2" TargetMode="External" /><Relationship Id="rId35" Type="http://schemas.openxmlformats.org/officeDocument/2006/relationships/hyperlink" Target="https://podminky.urs.cz/item/CS_URS_2023_02/622252001" TargetMode="External" /><Relationship Id="rId36" Type="http://schemas.openxmlformats.org/officeDocument/2006/relationships/hyperlink" Target="https://podminky.urs.cz/item/CS_URS_2023_02/622252002" TargetMode="External" /><Relationship Id="rId37" Type="http://schemas.openxmlformats.org/officeDocument/2006/relationships/hyperlink" Target="https://podminky.urs.cz/item/CS_URS_2023_02/622325101" TargetMode="External" /><Relationship Id="rId38" Type="http://schemas.openxmlformats.org/officeDocument/2006/relationships/hyperlink" Target="https://podminky.urs.cz/item/CS_URS_2023_02/622331111" TargetMode="External" /><Relationship Id="rId39" Type="http://schemas.openxmlformats.org/officeDocument/2006/relationships/hyperlink" Target="https://podminky.urs.cz/item/CS_URS_2023_02/622331191" TargetMode="External" /><Relationship Id="rId40" Type="http://schemas.openxmlformats.org/officeDocument/2006/relationships/hyperlink" Target="https://podminky.urs.cz/item/CS_URS_2023_02/622511112" TargetMode="External" /><Relationship Id="rId41" Type="http://schemas.openxmlformats.org/officeDocument/2006/relationships/hyperlink" Target="https://podminky.urs.cz/item/CS_URS_2023_02/629991001" TargetMode="External" /><Relationship Id="rId42" Type="http://schemas.openxmlformats.org/officeDocument/2006/relationships/hyperlink" Target="https://podminky.urs.cz/item/CS_URS_2023_02/629991011" TargetMode="External" /><Relationship Id="rId43" Type="http://schemas.openxmlformats.org/officeDocument/2006/relationships/hyperlink" Target="https://podminky.urs.cz/item/CS_URS_2023_02/629995101" TargetMode="External" /><Relationship Id="rId44" Type="http://schemas.openxmlformats.org/officeDocument/2006/relationships/hyperlink" Target="https://podminky.urs.cz/item/CS_URS_2023_02/629999011" TargetMode="External" /><Relationship Id="rId45" Type="http://schemas.openxmlformats.org/officeDocument/2006/relationships/hyperlink" Target="https://podminky.urs.cz/item/CS_URS_2023_02/632450122" TargetMode="External" /><Relationship Id="rId46" Type="http://schemas.openxmlformats.org/officeDocument/2006/relationships/hyperlink" Target="https://podminky.urs.cz/item/CS_URS_2023_02/941211112" TargetMode="External" /><Relationship Id="rId47" Type="http://schemas.openxmlformats.org/officeDocument/2006/relationships/hyperlink" Target="https://podminky.urs.cz/item/CS_URS_2023_02/941211211" TargetMode="External" /><Relationship Id="rId48" Type="http://schemas.openxmlformats.org/officeDocument/2006/relationships/hyperlink" Target="https://podminky.urs.cz/item/CS_URS_2023_02/941211812" TargetMode="External" /><Relationship Id="rId49" Type="http://schemas.openxmlformats.org/officeDocument/2006/relationships/hyperlink" Target="https://podminky.urs.cz/item/CS_URS_2023_02/944511111" TargetMode="External" /><Relationship Id="rId50" Type="http://schemas.openxmlformats.org/officeDocument/2006/relationships/hyperlink" Target="https://podminky.urs.cz/item/CS_URS_2023_02/944511211" TargetMode="External" /><Relationship Id="rId51" Type="http://schemas.openxmlformats.org/officeDocument/2006/relationships/hyperlink" Target="https://podminky.urs.cz/item/CS_URS_2023_02/944511811" TargetMode="External" /><Relationship Id="rId52" Type="http://schemas.openxmlformats.org/officeDocument/2006/relationships/hyperlink" Target="https://podminky.urs.cz/item/CS_URS_2023_02/944711112" TargetMode="External" /><Relationship Id="rId53" Type="http://schemas.openxmlformats.org/officeDocument/2006/relationships/hyperlink" Target="https://podminky.urs.cz/item/CS_URS_2023_02/944711212" TargetMode="External" /><Relationship Id="rId54" Type="http://schemas.openxmlformats.org/officeDocument/2006/relationships/hyperlink" Target="https://podminky.urs.cz/item/CS_URS_2023_02/944711812" TargetMode="External" /><Relationship Id="rId55" Type="http://schemas.openxmlformats.org/officeDocument/2006/relationships/hyperlink" Target="https://podminky.urs.cz/item/CS_URS_2023_02/949101112" TargetMode="External" /><Relationship Id="rId56" Type="http://schemas.openxmlformats.org/officeDocument/2006/relationships/hyperlink" Target="https://podminky.urs.cz/item/CS_URS_2023_02/962042321" TargetMode="External" /><Relationship Id="rId57" Type="http://schemas.openxmlformats.org/officeDocument/2006/relationships/hyperlink" Target="https://podminky.urs.cz/item/CS_URS_2023_02/962081141" TargetMode="External" /><Relationship Id="rId58" Type="http://schemas.openxmlformats.org/officeDocument/2006/relationships/hyperlink" Target="https://podminky.urs.cz/item/CS_URS_2023_02/963042819" TargetMode="External" /><Relationship Id="rId59" Type="http://schemas.openxmlformats.org/officeDocument/2006/relationships/hyperlink" Target="https://podminky.urs.cz/item/CS_URS_2023_02/967031732" TargetMode="External" /><Relationship Id="rId60" Type="http://schemas.openxmlformats.org/officeDocument/2006/relationships/hyperlink" Target="https://podminky.urs.cz/item/CS_URS_2023_02/978015321" TargetMode="External" /><Relationship Id="rId61" Type="http://schemas.openxmlformats.org/officeDocument/2006/relationships/hyperlink" Target="https://podminky.urs.cz/item/CS_URS_2023_02/978059641" TargetMode="External" /><Relationship Id="rId62" Type="http://schemas.openxmlformats.org/officeDocument/2006/relationships/hyperlink" Target="https://podminky.urs.cz/item/CS_URS_2023_02/997013151" TargetMode="External" /><Relationship Id="rId63" Type="http://schemas.openxmlformats.org/officeDocument/2006/relationships/hyperlink" Target="https://podminky.urs.cz/item/CS_URS_2023_02/997013501" TargetMode="External" /><Relationship Id="rId64" Type="http://schemas.openxmlformats.org/officeDocument/2006/relationships/hyperlink" Target="https://podminky.urs.cz/item/CS_URS_2023_02/997013509" TargetMode="External" /><Relationship Id="rId65" Type="http://schemas.openxmlformats.org/officeDocument/2006/relationships/hyperlink" Target="https://podminky.urs.cz/item/CS_URS_2023_02/997013601" TargetMode="External" /><Relationship Id="rId66" Type="http://schemas.openxmlformats.org/officeDocument/2006/relationships/hyperlink" Target="https://podminky.urs.cz/item/CS_URS_2023_02/997013602" TargetMode="External" /><Relationship Id="rId67" Type="http://schemas.openxmlformats.org/officeDocument/2006/relationships/hyperlink" Target="https://podminky.urs.cz/item/CS_URS_2023_02/997013603" TargetMode="External" /><Relationship Id="rId68" Type="http://schemas.openxmlformats.org/officeDocument/2006/relationships/hyperlink" Target="https://podminky.urs.cz/item/CS_URS_2023_02/997013631" TargetMode="External" /><Relationship Id="rId69" Type="http://schemas.openxmlformats.org/officeDocument/2006/relationships/hyperlink" Target="https://podminky.urs.cz/item/CS_URS_2023_02/997013804" TargetMode="External" /><Relationship Id="rId70" Type="http://schemas.openxmlformats.org/officeDocument/2006/relationships/hyperlink" Target="https://podminky.urs.cz/item/CS_URS_2023_02/998017001" TargetMode="External" /><Relationship Id="rId71" Type="http://schemas.openxmlformats.org/officeDocument/2006/relationships/hyperlink" Target="https://podminky.urs.cz/item/CS_URS_2023_02/712300841" TargetMode="External" /><Relationship Id="rId72" Type="http://schemas.openxmlformats.org/officeDocument/2006/relationships/hyperlink" Target="https://podminky.urs.cz/item/CS_URS_2023_02/712300845" TargetMode="External" /><Relationship Id="rId73" Type="http://schemas.openxmlformats.org/officeDocument/2006/relationships/hyperlink" Target="https://podminky.urs.cz/item/CS_URS_2023_02/712363005" TargetMode="External" /><Relationship Id="rId74" Type="http://schemas.openxmlformats.org/officeDocument/2006/relationships/hyperlink" Target="https://podminky.urs.cz/item/CS_URS_2023_02/712363115" TargetMode="External" /><Relationship Id="rId75" Type="http://schemas.openxmlformats.org/officeDocument/2006/relationships/hyperlink" Target="https://podminky.urs.cz/item/CS_URS_2023_02/712363352" TargetMode="External" /><Relationship Id="rId76" Type="http://schemas.openxmlformats.org/officeDocument/2006/relationships/hyperlink" Target="https://podminky.urs.cz/item/CS_URS_2023_02/712363353" TargetMode="External" /><Relationship Id="rId77" Type="http://schemas.openxmlformats.org/officeDocument/2006/relationships/hyperlink" Target="https://podminky.urs.cz/item/CS_URS_2023_02/712363357" TargetMode="External" /><Relationship Id="rId78" Type="http://schemas.openxmlformats.org/officeDocument/2006/relationships/hyperlink" Target="https://podminky.urs.cz/item/CS_URS_2023_02/712363366" TargetMode="External" /><Relationship Id="rId79" Type="http://schemas.openxmlformats.org/officeDocument/2006/relationships/hyperlink" Target="https://podminky.urs.cz/item/CS_URS_2023_02/712363369" TargetMode="External" /><Relationship Id="rId80" Type="http://schemas.openxmlformats.org/officeDocument/2006/relationships/hyperlink" Target="https://podminky.urs.cz/item/CS_URS_2023_02/712363371" TargetMode="External" /><Relationship Id="rId81" Type="http://schemas.openxmlformats.org/officeDocument/2006/relationships/hyperlink" Target="https://podminky.urs.cz/item/CS_URS_2023_02/712363613" TargetMode="External" /><Relationship Id="rId82" Type="http://schemas.openxmlformats.org/officeDocument/2006/relationships/hyperlink" Target="https://podminky.urs.cz/item/CS_URS_2023_02/712391171" TargetMode="External" /><Relationship Id="rId83" Type="http://schemas.openxmlformats.org/officeDocument/2006/relationships/hyperlink" Target="https://podminky.urs.cz/item/CS_URS_2023_02/712861705" TargetMode="External" /><Relationship Id="rId84" Type="http://schemas.openxmlformats.org/officeDocument/2006/relationships/hyperlink" Target="https://podminky.urs.cz/item/CS_URS_2023_02/998712103" TargetMode="External" /><Relationship Id="rId85" Type="http://schemas.openxmlformats.org/officeDocument/2006/relationships/hyperlink" Target="https://podminky.urs.cz/item/CS_URS_2023_02/713131243" TargetMode="External" /><Relationship Id="rId86" Type="http://schemas.openxmlformats.org/officeDocument/2006/relationships/hyperlink" Target="https://podminky.urs.cz/item/CS_URS_2023_02/713141152" TargetMode="External" /><Relationship Id="rId87" Type="http://schemas.openxmlformats.org/officeDocument/2006/relationships/hyperlink" Target="https://podminky.urs.cz/item/CS_URS_2023_02/713141243" TargetMode="External" /><Relationship Id="rId88" Type="http://schemas.openxmlformats.org/officeDocument/2006/relationships/hyperlink" Target="https://podminky.urs.cz/item/CS_URS_2023_02/713141263" TargetMode="External" /><Relationship Id="rId89" Type="http://schemas.openxmlformats.org/officeDocument/2006/relationships/hyperlink" Target="https://podminky.urs.cz/item/CS_URS_2023_02/713191321" TargetMode="External" /><Relationship Id="rId90" Type="http://schemas.openxmlformats.org/officeDocument/2006/relationships/hyperlink" Target="https://podminky.urs.cz/item/CS_URS_2023_02/998713103" TargetMode="External" /><Relationship Id="rId91" Type="http://schemas.openxmlformats.org/officeDocument/2006/relationships/hyperlink" Target="https://podminky.urs.cz/item/CS_URS_2023_02/721233112" TargetMode="External" /><Relationship Id="rId92" Type="http://schemas.openxmlformats.org/officeDocument/2006/relationships/hyperlink" Target="https://podminky.urs.cz/item/CS_URS_2023_02/721233113" TargetMode="External" /><Relationship Id="rId93" Type="http://schemas.openxmlformats.org/officeDocument/2006/relationships/hyperlink" Target="https://podminky.urs.cz/item/CS_URS_2023_02/741371823" TargetMode="External" /><Relationship Id="rId94" Type="http://schemas.openxmlformats.org/officeDocument/2006/relationships/hyperlink" Target="https://podminky.urs.cz/item/CS_URS_2023_02/741371900" TargetMode="External" /><Relationship Id="rId95" Type="http://schemas.openxmlformats.org/officeDocument/2006/relationships/hyperlink" Target="https://podminky.urs.cz/item/CS_URS_2023_02/741372065" TargetMode="External" /><Relationship Id="rId96" Type="http://schemas.openxmlformats.org/officeDocument/2006/relationships/hyperlink" Target="https://podminky.urs.cz/item/CS_URS_2023_02/742420001" TargetMode="External" /><Relationship Id="rId97" Type="http://schemas.openxmlformats.org/officeDocument/2006/relationships/hyperlink" Target="https://podminky.urs.cz/item/CS_URS_2023_02/742420021" TargetMode="External" /><Relationship Id="rId98" Type="http://schemas.openxmlformats.org/officeDocument/2006/relationships/hyperlink" Target="https://podminky.urs.cz/item/CS_URS_2023_02/742420811" TargetMode="External" /><Relationship Id="rId99" Type="http://schemas.openxmlformats.org/officeDocument/2006/relationships/hyperlink" Target="https://podminky.urs.cz/item/CS_URS_2023_02/742420821" TargetMode="External" /><Relationship Id="rId100" Type="http://schemas.openxmlformats.org/officeDocument/2006/relationships/hyperlink" Target="https://podminky.urs.cz/item/CS_URS_2023_02/751398024" TargetMode="External" /><Relationship Id="rId101" Type="http://schemas.openxmlformats.org/officeDocument/2006/relationships/hyperlink" Target="https://podminky.urs.cz/item/CS_URS_2023_02/751398053" TargetMode="External" /><Relationship Id="rId102" Type="http://schemas.openxmlformats.org/officeDocument/2006/relationships/hyperlink" Target="https://podminky.urs.cz/item/CS_URS_2023_02/751398824" TargetMode="External" /><Relationship Id="rId103" Type="http://schemas.openxmlformats.org/officeDocument/2006/relationships/hyperlink" Target="https://podminky.urs.cz/item/CS_URS_2023_02/644941121" TargetMode="External" /><Relationship Id="rId104" Type="http://schemas.openxmlformats.org/officeDocument/2006/relationships/hyperlink" Target="https://podminky.urs.cz/item/CS_URS_2024_02/751614121" TargetMode="External" /><Relationship Id="rId105" Type="http://schemas.openxmlformats.org/officeDocument/2006/relationships/hyperlink" Target="https://podminky.urs.cz/item/CS_URS_2023_02/762132811" TargetMode="External" /><Relationship Id="rId106" Type="http://schemas.openxmlformats.org/officeDocument/2006/relationships/hyperlink" Target="https://podminky.urs.cz/item/CS_URS_2023_02/762341370" TargetMode="External" /><Relationship Id="rId107" Type="http://schemas.openxmlformats.org/officeDocument/2006/relationships/hyperlink" Target="https://podminky.urs.cz/item/CS_URS_2023_02/762395000" TargetMode="External" /><Relationship Id="rId108" Type="http://schemas.openxmlformats.org/officeDocument/2006/relationships/hyperlink" Target="https://podminky.urs.cz/item/CS_URS_2023_02/762841811" TargetMode="External" /><Relationship Id="rId109" Type="http://schemas.openxmlformats.org/officeDocument/2006/relationships/hyperlink" Target="https://podminky.urs.cz/item/CS_URS_2023_02/998762101" TargetMode="External" /><Relationship Id="rId110" Type="http://schemas.openxmlformats.org/officeDocument/2006/relationships/hyperlink" Target="https://podminky.urs.cz/item/CS_URS_2023_02/764002841" TargetMode="External" /><Relationship Id="rId111" Type="http://schemas.openxmlformats.org/officeDocument/2006/relationships/hyperlink" Target="https://podminky.urs.cz/item/CS_URS_2023_02/764002851" TargetMode="External" /><Relationship Id="rId112" Type="http://schemas.openxmlformats.org/officeDocument/2006/relationships/hyperlink" Target="https://podminky.urs.cz/item/CS_URS_2023_02/764004801" TargetMode="External" /><Relationship Id="rId113" Type="http://schemas.openxmlformats.org/officeDocument/2006/relationships/hyperlink" Target="https://podminky.urs.cz/item/CS_URS_2023_02/764004841" TargetMode="External" /><Relationship Id="rId114" Type="http://schemas.openxmlformats.org/officeDocument/2006/relationships/hyperlink" Target="https://podminky.urs.cz/item/CS_URS_2023_02/764004861" TargetMode="External" /><Relationship Id="rId115" Type="http://schemas.openxmlformats.org/officeDocument/2006/relationships/hyperlink" Target="https://podminky.urs.cz/item/CS_URS_2023_02/721171809" TargetMode="External" /><Relationship Id="rId116" Type="http://schemas.openxmlformats.org/officeDocument/2006/relationships/hyperlink" Target="https://podminky.urs.cz/item/CS_URS_2023_02/721140806" TargetMode="External" /><Relationship Id="rId117" Type="http://schemas.openxmlformats.org/officeDocument/2006/relationships/hyperlink" Target="https://podminky.urs.cz/item/CS_URS_2023_02/764206105" TargetMode="External" /><Relationship Id="rId118" Type="http://schemas.openxmlformats.org/officeDocument/2006/relationships/hyperlink" Target="https://podminky.urs.cz/item/CS_URS_2023_02/76454136R02" TargetMode="External" /><Relationship Id="rId119" Type="http://schemas.openxmlformats.org/officeDocument/2006/relationships/hyperlink" Target="https://podminky.urs.cz/item/CS_URS_2023_02/721242115" TargetMode="External" /><Relationship Id="rId120" Type="http://schemas.openxmlformats.org/officeDocument/2006/relationships/hyperlink" Target="https://podminky.urs.cz/item/CS_URS_2023_02/721140915" TargetMode="External" /><Relationship Id="rId121" Type="http://schemas.openxmlformats.org/officeDocument/2006/relationships/hyperlink" Target="https://podminky.urs.cz/item/CS_URS_2023_02/721173315" TargetMode="External" /><Relationship Id="rId122" Type="http://schemas.openxmlformats.org/officeDocument/2006/relationships/hyperlink" Target="https://podminky.urs.cz/item/CS_URS_2023_02/721910922" TargetMode="External" /><Relationship Id="rId123" Type="http://schemas.openxmlformats.org/officeDocument/2006/relationships/hyperlink" Target="https://podminky.urs.cz/item/CS_URS_2023_02/998764103" TargetMode="External" /><Relationship Id="rId124" Type="http://schemas.openxmlformats.org/officeDocument/2006/relationships/hyperlink" Target="https://podminky.urs.cz/item/CS_URS_2023_02/766622133" TargetMode="External" /><Relationship Id="rId125" Type="http://schemas.openxmlformats.org/officeDocument/2006/relationships/hyperlink" Target="https://podminky.urs.cz/item/CS_URS_2023_02/766629215" TargetMode="External" /><Relationship Id="rId126" Type="http://schemas.openxmlformats.org/officeDocument/2006/relationships/hyperlink" Target="https://podminky.urs.cz/item/CS_URS_2023_02/998766103" TargetMode="External" /><Relationship Id="rId127" Type="http://schemas.openxmlformats.org/officeDocument/2006/relationships/hyperlink" Target="https://podminky.urs.cz/item/CS_URS_2023_02/767311831" TargetMode="External" /><Relationship Id="rId128" Type="http://schemas.openxmlformats.org/officeDocument/2006/relationships/hyperlink" Target="https://podminky.urs.cz/item/CS_URS_2023_02/767995113" TargetMode="External" /><Relationship Id="rId129" Type="http://schemas.openxmlformats.org/officeDocument/2006/relationships/hyperlink" Target="https://podminky.urs.cz/item/CS_URS_2023_02/985331218" TargetMode="External" /><Relationship Id="rId130" Type="http://schemas.openxmlformats.org/officeDocument/2006/relationships/hyperlink" Target="https://podminky.urs.cz/item/CS_URS_2023_02/767316312" TargetMode="External" /><Relationship Id="rId131" Type="http://schemas.openxmlformats.org/officeDocument/2006/relationships/hyperlink" Target="https://podminky.urs.cz/item/CS_URS_2023_02/767996701" TargetMode="External" /><Relationship Id="rId132" Type="http://schemas.openxmlformats.org/officeDocument/2006/relationships/hyperlink" Target="https://podminky.urs.cz/item/CS_URS_2023_02/998767103" TargetMode="External" /><Relationship Id="rId133" Type="http://schemas.openxmlformats.org/officeDocument/2006/relationships/hyperlink" Target="https://podminky.urs.cz/item/CS_URS_2023_02/781731111" TargetMode="External" /><Relationship Id="rId134" Type="http://schemas.openxmlformats.org/officeDocument/2006/relationships/hyperlink" Target="https://podminky.urs.cz/item/CS_URS_2023_02/784111001" TargetMode="External" /><Relationship Id="rId135" Type="http://schemas.openxmlformats.org/officeDocument/2006/relationships/hyperlink" Target="https://podminky.urs.cz/item/CS_URS_2023_02/784111011" TargetMode="External" /><Relationship Id="rId136" Type="http://schemas.openxmlformats.org/officeDocument/2006/relationships/hyperlink" Target="https://podminky.urs.cz/item/CS_URS_2023_02/784181001" TargetMode="External" /><Relationship Id="rId137" Type="http://schemas.openxmlformats.org/officeDocument/2006/relationships/hyperlink" Target="https://podminky.urs.cz/item/CS_URS_2023_02/784211101" TargetMode="External" /><Relationship Id="rId1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410021" TargetMode="External" /><Relationship Id="rId2" Type="http://schemas.openxmlformats.org/officeDocument/2006/relationships/hyperlink" Target="https://podminky.urs.cz/item/CS_URS_2023_02/741421813" TargetMode="External" /><Relationship Id="rId3" Type="http://schemas.openxmlformats.org/officeDocument/2006/relationships/hyperlink" Target="https://podminky.urs.cz/item/CS_URS_2023_02/741421823" TargetMode="External" /><Relationship Id="rId4" Type="http://schemas.openxmlformats.org/officeDocument/2006/relationships/hyperlink" Target="https://podminky.urs.cz/item/CS_URS_2023_02/741421843" TargetMode="External" /><Relationship Id="rId5" Type="http://schemas.openxmlformats.org/officeDocument/2006/relationships/hyperlink" Target="https://podminky.urs.cz/item/CS_URS_2023_02/741421855" TargetMode="External" /><Relationship Id="rId6" Type="http://schemas.openxmlformats.org/officeDocument/2006/relationships/hyperlink" Target="https://podminky.urs.cz/item/CS_URS_2023_02/741421861" TargetMode="External" /><Relationship Id="rId7" Type="http://schemas.openxmlformats.org/officeDocument/2006/relationships/hyperlink" Target="https://podminky.urs.cz/item/CS_URS_2023_02/741421873" TargetMode="External" /><Relationship Id="rId8" Type="http://schemas.openxmlformats.org/officeDocument/2006/relationships/hyperlink" Target="https://podminky.urs.cz/item/CS_URS_2023_02/21022040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38171115" TargetMode="External" /><Relationship Id="rId2" Type="http://schemas.openxmlformats.org/officeDocument/2006/relationships/hyperlink" Target="https://podminky.urs.cz/item/CS_URS_2024_02/348171146" TargetMode="External" /><Relationship Id="rId3" Type="http://schemas.openxmlformats.org/officeDocument/2006/relationships/hyperlink" Target="https://podminky.urs.cz/item/CS_URS_2023_02/621221031" TargetMode="External" /><Relationship Id="rId4" Type="http://schemas.openxmlformats.org/officeDocument/2006/relationships/hyperlink" Target="https://podminky.urs.cz/item/CS_URS_2023_02/622131101" TargetMode="External" /><Relationship Id="rId5" Type="http://schemas.openxmlformats.org/officeDocument/2006/relationships/hyperlink" Target="https://podminky.urs.cz/item/CS_URS_2023_02/622131121" TargetMode="External" /><Relationship Id="rId6" Type="http://schemas.openxmlformats.org/officeDocument/2006/relationships/hyperlink" Target="https://podminky.urs.cz/item/CS_URS_2023_02/622211021" TargetMode="External" /><Relationship Id="rId7" Type="http://schemas.openxmlformats.org/officeDocument/2006/relationships/hyperlink" Target="https://podminky.urs.cz/item/CS_URS_2023_02/622211021" TargetMode="External" /><Relationship Id="rId8" Type="http://schemas.openxmlformats.org/officeDocument/2006/relationships/hyperlink" Target="https://podminky.urs.cz/item/CS_URS_2023_02/622211031" TargetMode="External" /><Relationship Id="rId9" Type="http://schemas.openxmlformats.org/officeDocument/2006/relationships/hyperlink" Target="https://podminky.urs.cz/item/CS_URS_2023_02/622211031" TargetMode="External" /><Relationship Id="rId10" Type="http://schemas.openxmlformats.org/officeDocument/2006/relationships/hyperlink" Target="https://podminky.urs.cz/item/CS_URS_2023_02/622212001" TargetMode="External" /><Relationship Id="rId11" Type="http://schemas.openxmlformats.org/officeDocument/2006/relationships/hyperlink" Target="https://podminky.urs.cz/item/CS_URS_2023_02/622251101" TargetMode="External" /><Relationship Id="rId12" Type="http://schemas.openxmlformats.org/officeDocument/2006/relationships/hyperlink" Target="https://podminky.urs.cz/item/CS_URS_2023_02/622251211R2" TargetMode="External" /><Relationship Id="rId13" Type="http://schemas.openxmlformats.org/officeDocument/2006/relationships/hyperlink" Target="https://podminky.urs.cz/item/CS_URS_2023_02/622252001" TargetMode="External" /><Relationship Id="rId14" Type="http://schemas.openxmlformats.org/officeDocument/2006/relationships/hyperlink" Target="https://podminky.urs.cz/item/CS_URS_2023_02/622252002" TargetMode="External" /><Relationship Id="rId15" Type="http://schemas.openxmlformats.org/officeDocument/2006/relationships/hyperlink" Target="https://podminky.urs.cz/item/CS_URS_2023_02/622273161" TargetMode="External" /><Relationship Id="rId16" Type="http://schemas.openxmlformats.org/officeDocument/2006/relationships/hyperlink" Target="https://podminky.urs.cz/item/CS_URS_2023_02/766417523" TargetMode="External" /><Relationship Id="rId17" Type="http://schemas.openxmlformats.org/officeDocument/2006/relationships/hyperlink" Target="https://podminky.urs.cz/item/CS_URS_2023_02/622325101" TargetMode="External" /><Relationship Id="rId18" Type="http://schemas.openxmlformats.org/officeDocument/2006/relationships/hyperlink" Target="https://podminky.urs.cz/item/CS_URS_2023_02/622331111" TargetMode="External" /><Relationship Id="rId19" Type="http://schemas.openxmlformats.org/officeDocument/2006/relationships/hyperlink" Target="https://podminky.urs.cz/item/CS_URS_2023_02/622331191" TargetMode="External" /><Relationship Id="rId20" Type="http://schemas.openxmlformats.org/officeDocument/2006/relationships/hyperlink" Target="https://podminky.urs.cz/item/CS_URS_2023_02/629991001" TargetMode="External" /><Relationship Id="rId21" Type="http://schemas.openxmlformats.org/officeDocument/2006/relationships/hyperlink" Target="https://podminky.urs.cz/item/CS_URS_2023_02/629991011" TargetMode="External" /><Relationship Id="rId22" Type="http://schemas.openxmlformats.org/officeDocument/2006/relationships/hyperlink" Target="https://podminky.urs.cz/item/CS_URS_2023_02/629995101" TargetMode="External" /><Relationship Id="rId23" Type="http://schemas.openxmlformats.org/officeDocument/2006/relationships/hyperlink" Target="https://podminky.urs.cz/item/CS_URS_2023_02/629999011" TargetMode="External" /><Relationship Id="rId24" Type="http://schemas.openxmlformats.org/officeDocument/2006/relationships/hyperlink" Target="https://podminky.urs.cz/item/CS_URS_2023_02/941211112" TargetMode="External" /><Relationship Id="rId25" Type="http://schemas.openxmlformats.org/officeDocument/2006/relationships/hyperlink" Target="https://podminky.urs.cz/item/CS_URS_2023_02/941211211" TargetMode="External" /><Relationship Id="rId26" Type="http://schemas.openxmlformats.org/officeDocument/2006/relationships/hyperlink" Target="https://podminky.urs.cz/item/CS_URS_2023_02/941211812" TargetMode="External" /><Relationship Id="rId27" Type="http://schemas.openxmlformats.org/officeDocument/2006/relationships/hyperlink" Target="https://podminky.urs.cz/item/CS_URS_2023_02/944511111" TargetMode="External" /><Relationship Id="rId28" Type="http://schemas.openxmlformats.org/officeDocument/2006/relationships/hyperlink" Target="https://podminky.urs.cz/item/CS_URS_2023_02/944511211" TargetMode="External" /><Relationship Id="rId29" Type="http://schemas.openxmlformats.org/officeDocument/2006/relationships/hyperlink" Target="https://podminky.urs.cz/item/CS_URS_2023_02/944511811" TargetMode="External" /><Relationship Id="rId30" Type="http://schemas.openxmlformats.org/officeDocument/2006/relationships/hyperlink" Target="https://podminky.urs.cz/item/CS_URS_2023_02/949101112" TargetMode="External" /><Relationship Id="rId31" Type="http://schemas.openxmlformats.org/officeDocument/2006/relationships/hyperlink" Target="https://podminky.urs.cz/item/CS_URS_2023_02/967031732" TargetMode="External" /><Relationship Id="rId32" Type="http://schemas.openxmlformats.org/officeDocument/2006/relationships/hyperlink" Target="https://podminky.urs.cz/item/CS_URS_2023_02/978015321" TargetMode="External" /><Relationship Id="rId33" Type="http://schemas.openxmlformats.org/officeDocument/2006/relationships/hyperlink" Target="https://podminky.urs.cz/item/CS_URS_2023_02/978059641" TargetMode="External" /><Relationship Id="rId34" Type="http://schemas.openxmlformats.org/officeDocument/2006/relationships/hyperlink" Target="https://podminky.urs.cz/item/CS_URS_2023_02/997013151" TargetMode="External" /><Relationship Id="rId35" Type="http://schemas.openxmlformats.org/officeDocument/2006/relationships/hyperlink" Target="https://podminky.urs.cz/item/CS_URS_2023_02/997013501" TargetMode="External" /><Relationship Id="rId36" Type="http://schemas.openxmlformats.org/officeDocument/2006/relationships/hyperlink" Target="https://podminky.urs.cz/item/CS_URS_2023_02/997013509" TargetMode="External" /><Relationship Id="rId37" Type="http://schemas.openxmlformats.org/officeDocument/2006/relationships/hyperlink" Target="https://podminky.urs.cz/item/CS_URS_2023_02/997013631" TargetMode="External" /><Relationship Id="rId38" Type="http://schemas.openxmlformats.org/officeDocument/2006/relationships/hyperlink" Target="https://podminky.urs.cz/item/CS_URS_2023_02/998017001" TargetMode="External" /><Relationship Id="rId39" Type="http://schemas.openxmlformats.org/officeDocument/2006/relationships/hyperlink" Target="https://podminky.urs.cz/item/CS_URS_2023_02/712341559" TargetMode="External" /><Relationship Id="rId40" Type="http://schemas.openxmlformats.org/officeDocument/2006/relationships/hyperlink" Target="https://podminky.urs.cz/item/CS_URS_2023_02/998712103" TargetMode="External" /><Relationship Id="rId41" Type="http://schemas.openxmlformats.org/officeDocument/2006/relationships/hyperlink" Target="https://podminky.urs.cz/item/CS_URS_2023_02/713131243" TargetMode="External" /><Relationship Id="rId42" Type="http://schemas.openxmlformats.org/officeDocument/2006/relationships/hyperlink" Target="https://podminky.urs.cz/item/CS_URS_2023_02/713141152" TargetMode="External" /><Relationship Id="rId43" Type="http://schemas.openxmlformats.org/officeDocument/2006/relationships/hyperlink" Target="https://podminky.urs.cz/item/CS_URS_2023_02/998713103" TargetMode="External" /><Relationship Id="rId44" Type="http://schemas.openxmlformats.org/officeDocument/2006/relationships/hyperlink" Target="https://podminky.urs.cz/item/CS_URS_2023_02/762132811" TargetMode="External" /><Relationship Id="rId45" Type="http://schemas.openxmlformats.org/officeDocument/2006/relationships/hyperlink" Target="https://podminky.urs.cz/item/CS_URS_2023_02/762341370" TargetMode="External" /><Relationship Id="rId46" Type="http://schemas.openxmlformats.org/officeDocument/2006/relationships/hyperlink" Target="https://podminky.urs.cz/item/CS_URS_2023_02/762395000" TargetMode="External" /><Relationship Id="rId47" Type="http://schemas.openxmlformats.org/officeDocument/2006/relationships/hyperlink" Target="https://podminky.urs.cz/item/CS_URS_2023_02/998762101" TargetMode="External" /><Relationship Id="rId48" Type="http://schemas.openxmlformats.org/officeDocument/2006/relationships/hyperlink" Target="https://podminky.urs.cz/item/CS_URS_2023_02/764001117" TargetMode="External" /><Relationship Id="rId49" Type="http://schemas.openxmlformats.org/officeDocument/2006/relationships/hyperlink" Target="https://podminky.urs.cz/item/CS_URS_2023_02/764002841" TargetMode="External" /><Relationship Id="rId50" Type="http://schemas.openxmlformats.org/officeDocument/2006/relationships/hyperlink" Target="https://podminky.urs.cz/item/CS_URS_2023_02/764002851" TargetMode="External" /><Relationship Id="rId51" Type="http://schemas.openxmlformats.org/officeDocument/2006/relationships/hyperlink" Target="https://podminky.urs.cz/item/CS_URS_2023_02/764004861" TargetMode="External" /><Relationship Id="rId52" Type="http://schemas.openxmlformats.org/officeDocument/2006/relationships/hyperlink" Target="https://podminky.urs.cz/item/CS_URS_2023_02/721140806" TargetMode="External" /><Relationship Id="rId53" Type="http://schemas.openxmlformats.org/officeDocument/2006/relationships/hyperlink" Target="https://podminky.urs.cz/item/CS_URS_2023_02/764204109" TargetMode="External" /><Relationship Id="rId54" Type="http://schemas.openxmlformats.org/officeDocument/2006/relationships/hyperlink" Target="https://podminky.urs.cz/item/CS_URS_2023_02/764205146" TargetMode="External" /><Relationship Id="rId55" Type="http://schemas.openxmlformats.org/officeDocument/2006/relationships/hyperlink" Target="https://podminky.urs.cz/item/CS_URS_2023_02/764206105" TargetMode="External" /><Relationship Id="rId56" Type="http://schemas.openxmlformats.org/officeDocument/2006/relationships/hyperlink" Target="https://podminky.urs.cz/item/CS_URS_2023_02/721242115" TargetMode="External" /><Relationship Id="rId57" Type="http://schemas.openxmlformats.org/officeDocument/2006/relationships/hyperlink" Target="https://podminky.urs.cz/item/CS_URS_2023_02/721140915" TargetMode="External" /><Relationship Id="rId58" Type="http://schemas.openxmlformats.org/officeDocument/2006/relationships/hyperlink" Target="https://podminky.urs.cz/item/CS_URS_2023_02/721910922" TargetMode="External" /><Relationship Id="rId59" Type="http://schemas.openxmlformats.org/officeDocument/2006/relationships/hyperlink" Target="https://podminky.urs.cz/item/CS_URS_2023_02/998764103" TargetMode="External" /><Relationship Id="rId60" Type="http://schemas.openxmlformats.org/officeDocument/2006/relationships/hyperlink" Target="https://podminky.urs.cz/item/CS_URS_2023_02/998767103" TargetMode="External" /><Relationship Id="rId61" Type="http://schemas.openxmlformats.org/officeDocument/2006/relationships/hyperlink" Target="https://podminky.urs.cz/item/CS_URS_2023_02/781731111" TargetMode="External" /><Relationship Id="rId6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421813" TargetMode="External" /><Relationship Id="rId2" Type="http://schemas.openxmlformats.org/officeDocument/2006/relationships/hyperlink" Target="https://podminky.urs.cz/item/CS_URS_2023_02/741421823" TargetMode="External" /><Relationship Id="rId3" Type="http://schemas.openxmlformats.org/officeDocument/2006/relationships/hyperlink" Target="https://podminky.urs.cz/item/CS_URS_2023_02/741421843" TargetMode="External" /><Relationship Id="rId4" Type="http://schemas.openxmlformats.org/officeDocument/2006/relationships/hyperlink" Target="https://podminky.urs.cz/item/CS_URS_2023_02/741421861" TargetMode="External" /><Relationship Id="rId5" Type="http://schemas.openxmlformats.org/officeDocument/2006/relationships/hyperlink" Target="https://podminky.urs.cz/item/CS_URS_2023_02/741421873" TargetMode="External" /><Relationship Id="rId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279113142" TargetMode="External" /><Relationship Id="rId2" Type="http://schemas.openxmlformats.org/officeDocument/2006/relationships/hyperlink" Target="https://podminky.urs.cz/item/CS_URS_2023_02/279361821" TargetMode="External" /><Relationship Id="rId3" Type="http://schemas.openxmlformats.org/officeDocument/2006/relationships/hyperlink" Target="https://podminky.urs.cz/item/CS_URS_2023_02/311272211" TargetMode="External" /><Relationship Id="rId4" Type="http://schemas.openxmlformats.org/officeDocument/2006/relationships/hyperlink" Target="https://podminky.urs.cz/item/CS_URS_2023_02/417321515" TargetMode="External" /><Relationship Id="rId5" Type="http://schemas.openxmlformats.org/officeDocument/2006/relationships/hyperlink" Target="https://podminky.urs.cz/item/CS_URS_2023_02/417351115" TargetMode="External" /><Relationship Id="rId6" Type="http://schemas.openxmlformats.org/officeDocument/2006/relationships/hyperlink" Target="https://podminky.urs.cz/item/CS_URS_2023_02/417351116" TargetMode="External" /><Relationship Id="rId7" Type="http://schemas.openxmlformats.org/officeDocument/2006/relationships/hyperlink" Target="https://podminky.urs.cz/item/CS_URS_2023_02/434191421" TargetMode="External" /><Relationship Id="rId8" Type="http://schemas.openxmlformats.org/officeDocument/2006/relationships/hyperlink" Target="https://podminky.urs.cz/item/CS_URS_2023_02/713131151" TargetMode="External" /><Relationship Id="rId9" Type="http://schemas.openxmlformats.org/officeDocument/2006/relationships/hyperlink" Target="https://podminky.urs.cz/item/CS_URS_2023_02/430321515" TargetMode="External" /><Relationship Id="rId10" Type="http://schemas.openxmlformats.org/officeDocument/2006/relationships/hyperlink" Target="https://podminky.urs.cz/item/CS_URS_2023_02/430362021" TargetMode="External" /><Relationship Id="rId11" Type="http://schemas.openxmlformats.org/officeDocument/2006/relationships/hyperlink" Target="https://podminky.urs.cz/item/CS_URS_2023_02/431351121" TargetMode="External" /><Relationship Id="rId12" Type="http://schemas.openxmlformats.org/officeDocument/2006/relationships/hyperlink" Target="https://podminky.urs.cz/item/CS_URS_2023_02/431351122" TargetMode="External" /><Relationship Id="rId13" Type="http://schemas.openxmlformats.org/officeDocument/2006/relationships/hyperlink" Target="https://podminky.urs.cz/item/CS_URS_2023_02/271532212" TargetMode="External" /><Relationship Id="rId14" Type="http://schemas.openxmlformats.org/officeDocument/2006/relationships/hyperlink" Target="https://podminky.urs.cz/item/CS_URS_2023_02/596811122" TargetMode="External" /><Relationship Id="rId15" Type="http://schemas.openxmlformats.org/officeDocument/2006/relationships/hyperlink" Target="https://podminky.urs.cz/item/CS_URS_2023_02/612131121" TargetMode="External" /><Relationship Id="rId16" Type="http://schemas.openxmlformats.org/officeDocument/2006/relationships/hyperlink" Target="https://podminky.urs.cz/item/CS_URS_2023_02/612345301" TargetMode="External" /><Relationship Id="rId17" Type="http://schemas.openxmlformats.org/officeDocument/2006/relationships/hyperlink" Target="https://podminky.urs.cz/item/CS_URS_2023_02/619991001" TargetMode="External" /><Relationship Id="rId18" Type="http://schemas.openxmlformats.org/officeDocument/2006/relationships/hyperlink" Target="https://podminky.urs.cz/item/CS_URS_2023_02/619991021" TargetMode="External" /><Relationship Id="rId19" Type="http://schemas.openxmlformats.org/officeDocument/2006/relationships/hyperlink" Target="https://podminky.urs.cz/item/CS_URS_2023_02/621211031" TargetMode="External" /><Relationship Id="rId20" Type="http://schemas.openxmlformats.org/officeDocument/2006/relationships/hyperlink" Target="https://podminky.urs.cz/item/CS_URS_2023_02/622131101" TargetMode="External" /><Relationship Id="rId21" Type="http://schemas.openxmlformats.org/officeDocument/2006/relationships/hyperlink" Target="https://podminky.urs.cz/item/CS_URS_2023_02/622131121" TargetMode="External" /><Relationship Id="rId22" Type="http://schemas.openxmlformats.org/officeDocument/2006/relationships/hyperlink" Target="https://podminky.urs.cz/item/CS_URS_2023_02/622211031" TargetMode="External" /><Relationship Id="rId23" Type="http://schemas.openxmlformats.org/officeDocument/2006/relationships/hyperlink" Target="https://podminky.urs.cz/item/CS_URS_2023_02/622211031" TargetMode="External" /><Relationship Id="rId24" Type="http://schemas.openxmlformats.org/officeDocument/2006/relationships/hyperlink" Target="https://podminky.urs.cz/item/CS_URS_2023_02/622212001" TargetMode="External" /><Relationship Id="rId25" Type="http://schemas.openxmlformats.org/officeDocument/2006/relationships/hyperlink" Target="https://podminky.urs.cz/item/CS_URS_2023_02/622251101" TargetMode="External" /><Relationship Id="rId26" Type="http://schemas.openxmlformats.org/officeDocument/2006/relationships/hyperlink" Target="https://podminky.urs.cz/item/CS_URS_2023_02/622251211R2" TargetMode="External" /><Relationship Id="rId27" Type="http://schemas.openxmlformats.org/officeDocument/2006/relationships/hyperlink" Target="https://podminky.urs.cz/item/CS_URS_2023_02/622252001" TargetMode="External" /><Relationship Id="rId28" Type="http://schemas.openxmlformats.org/officeDocument/2006/relationships/hyperlink" Target="https://podminky.urs.cz/item/CS_URS_2023_02/622252002" TargetMode="External" /><Relationship Id="rId29" Type="http://schemas.openxmlformats.org/officeDocument/2006/relationships/hyperlink" Target="https://podminky.urs.cz/item/CS_URS_2023_02/622331111" TargetMode="External" /><Relationship Id="rId30" Type="http://schemas.openxmlformats.org/officeDocument/2006/relationships/hyperlink" Target="https://podminky.urs.cz/item/CS_URS_2023_02/622331191" TargetMode="External" /><Relationship Id="rId31" Type="http://schemas.openxmlformats.org/officeDocument/2006/relationships/hyperlink" Target="https://podminky.urs.cz/item/CS_URS_2023_02/622511112" TargetMode="External" /><Relationship Id="rId32" Type="http://schemas.openxmlformats.org/officeDocument/2006/relationships/hyperlink" Target="https://podminky.urs.cz/item/CS_URS_2023_02/629991011" TargetMode="External" /><Relationship Id="rId33" Type="http://schemas.openxmlformats.org/officeDocument/2006/relationships/hyperlink" Target="https://podminky.urs.cz/item/CS_URS_2023_02/629995101" TargetMode="External" /><Relationship Id="rId34" Type="http://schemas.openxmlformats.org/officeDocument/2006/relationships/hyperlink" Target="https://podminky.urs.cz/item/CS_URS_2023_02/629999011" TargetMode="External" /><Relationship Id="rId35" Type="http://schemas.openxmlformats.org/officeDocument/2006/relationships/hyperlink" Target="https://podminky.urs.cz/item/CS_URS_2023_02/631311113" TargetMode="External" /><Relationship Id="rId36" Type="http://schemas.openxmlformats.org/officeDocument/2006/relationships/hyperlink" Target="https://podminky.urs.cz/item/CS_URS_2023_02/631311131" TargetMode="External" /><Relationship Id="rId37" Type="http://schemas.openxmlformats.org/officeDocument/2006/relationships/hyperlink" Target="https://podminky.urs.cz/item/CS_URS_2023_02/631319011" TargetMode="External" /><Relationship Id="rId38" Type="http://schemas.openxmlformats.org/officeDocument/2006/relationships/hyperlink" Target="https://podminky.urs.cz/item/CS_URS_2023_02/631319195" TargetMode="External" /><Relationship Id="rId39" Type="http://schemas.openxmlformats.org/officeDocument/2006/relationships/hyperlink" Target="https://podminky.urs.cz/item/CS_URS_2023_02/941211112" TargetMode="External" /><Relationship Id="rId40" Type="http://schemas.openxmlformats.org/officeDocument/2006/relationships/hyperlink" Target="https://podminky.urs.cz/item/CS_URS_2023_02/941211211" TargetMode="External" /><Relationship Id="rId41" Type="http://schemas.openxmlformats.org/officeDocument/2006/relationships/hyperlink" Target="https://podminky.urs.cz/item/CS_URS_2023_02/941211812" TargetMode="External" /><Relationship Id="rId42" Type="http://schemas.openxmlformats.org/officeDocument/2006/relationships/hyperlink" Target="https://podminky.urs.cz/item/CS_URS_2023_02/944511111" TargetMode="External" /><Relationship Id="rId43" Type="http://schemas.openxmlformats.org/officeDocument/2006/relationships/hyperlink" Target="https://podminky.urs.cz/item/CS_URS_2023_02/944511211" TargetMode="External" /><Relationship Id="rId44" Type="http://schemas.openxmlformats.org/officeDocument/2006/relationships/hyperlink" Target="https://podminky.urs.cz/item/CS_URS_2023_02/944511811" TargetMode="External" /><Relationship Id="rId45" Type="http://schemas.openxmlformats.org/officeDocument/2006/relationships/hyperlink" Target="https://podminky.urs.cz/item/CS_URS_2023_02/962042321" TargetMode="External" /><Relationship Id="rId46" Type="http://schemas.openxmlformats.org/officeDocument/2006/relationships/hyperlink" Target="https://podminky.urs.cz/item/CS_URS_2023_02/962081141" TargetMode="External" /><Relationship Id="rId47" Type="http://schemas.openxmlformats.org/officeDocument/2006/relationships/hyperlink" Target="https://podminky.urs.cz/item/CS_URS_2023_02/963042819" TargetMode="External" /><Relationship Id="rId48" Type="http://schemas.openxmlformats.org/officeDocument/2006/relationships/hyperlink" Target="https://podminky.urs.cz/item/CS_URS_2023_02/978015321" TargetMode="External" /><Relationship Id="rId49" Type="http://schemas.openxmlformats.org/officeDocument/2006/relationships/hyperlink" Target="https://podminky.urs.cz/item/CS_URS_2023_02/978059641" TargetMode="External" /><Relationship Id="rId50" Type="http://schemas.openxmlformats.org/officeDocument/2006/relationships/hyperlink" Target="https://podminky.urs.cz/item/CS_URS_2023_02/997013151" TargetMode="External" /><Relationship Id="rId51" Type="http://schemas.openxmlformats.org/officeDocument/2006/relationships/hyperlink" Target="https://podminky.urs.cz/item/CS_URS_2023_02/997013501" TargetMode="External" /><Relationship Id="rId52" Type="http://schemas.openxmlformats.org/officeDocument/2006/relationships/hyperlink" Target="https://podminky.urs.cz/item/CS_URS_2023_02/997013509" TargetMode="External" /><Relationship Id="rId53" Type="http://schemas.openxmlformats.org/officeDocument/2006/relationships/hyperlink" Target="https://podminky.urs.cz/item/CS_URS_2023_02/997013601" TargetMode="External" /><Relationship Id="rId54" Type="http://schemas.openxmlformats.org/officeDocument/2006/relationships/hyperlink" Target="https://podminky.urs.cz/item/CS_URS_2023_02/997013602" TargetMode="External" /><Relationship Id="rId55" Type="http://schemas.openxmlformats.org/officeDocument/2006/relationships/hyperlink" Target="https://podminky.urs.cz/item/CS_URS_2023_02/997013603" TargetMode="External" /><Relationship Id="rId56" Type="http://schemas.openxmlformats.org/officeDocument/2006/relationships/hyperlink" Target="https://podminky.urs.cz/item/CS_URS_2023_02/997013631" TargetMode="External" /><Relationship Id="rId57" Type="http://schemas.openxmlformats.org/officeDocument/2006/relationships/hyperlink" Target="https://podminky.urs.cz/item/CS_URS_2023_02/997013804" TargetMode="External" /><Relationship Id="rId58" Type="http://schemas.openxmlformats.org/officeDocument/2006/relationships/hyperlink" Target="https://podminky.urs.cz/item/CS_URS_2023_02/998017001" TargetMode="External" /><Relationship Id="rId59" Type="http://schemas.openxmlformats.org/officeDocument/2006/relationships/hyperlink" Target="https://podminky.urs.cz/item/CS_URS_2023_02/712300841" TargetMode="External" /><Relationship Id="rId60" Type="http://schemas.openxmlformats.org/officeDocument/2006/relationships/hyperlink" Target="https://podminky.urs.cz/item/CS_URS_2023_02/712363005" TargetMode="External" /><Relationship Id="rId61" Type="http://schemas.openxmlformats.org/officeDocument/2006/relationships/hyperlink" Target="https://podminky.urs.cz/item/CS_URS_2023_02/712363115" TargetMode="External" /><Relationship Id="rId62" Type="http://schemas.openxmlformats.org/officeDocument/2006/relationships/hyperlink" Target="https://podminky.urs.cz/item/CS_URS_2023_02/712363352" TargetMode="External" /><Relationship Id="rId63" Type="http://schemas.openxmlformats.org/officeDocument/2006/relationships/hyperlink" Target="https://podminky.urs.cz/item/CS_URS_2023_02/712363353" TargetMode="External" /><Relationship Id="rId64" Type="http://schemas.openxmlformats.org/officeDocument/2006/relationships/hyperlink" Target="https://podminky.urs.cz/item/CS_URS_2023_02/712363357" TargetMode="External" /><Relationship Id="rId65" Type="http://schemas.openxmlformats.org/officeDocument/2006/relationships/hyperlink" Target="https://podminky.urs.cz/item/CS_URS_2023_02/712363366" TargetMode="External" /><Relationship Id="rId66" Type="http://schemas.openxmlformats.org/officeDocument/2006/relationships/hyperlink" Target="https://podminky.urs.cz/item/CS_URS_2023_02/712363369" TargetMode="External" /><Relationship Id="rId67" Type="http://schemas.openxmlformats.org/officeDocument/2006/relationships/hyperlink" Target="https://podminky.urs.cz/item/CS_URS_2023_02/712363613" TargetMode="External" /><Relationship Id="rId68" Type="http://schemas.openxmlformats.org/officeDocument/2006/relationships/hyperlink" Target="https://podminky.urs.cz/item/CS_URS_2023_02/712391171" TargetMode="External" /><Relationship Id="rId69" Type="http://schemas.openxmlformats.org/officeDocument/2006/relationships/hyperlink" Target="https://podminky.urs.cz/item/CS_URS_2023_02/712861705" TargetMode="External" /><Relationship Id="rId70" Type="http://schemas.openxmlformats.org/officeDocument/2006/relationships/hyperlink" Target="https://podminky.urs.cz/item/CS_URS_2023_02/998712103" TargetMode="External" /><Relationship Id="rId71" Type="http://schemas.openxmlformats.org/officeDocument/2006/relationships/hyperlink" Target="https://podminky.urs.cz/item/CS_URS_2023_02/713131243" TargetMode="External" /><Relationship Id="rId72" Type="http://schemas.openxmlformats.org/officeDocument/2006/relationships/hyperlink" Target="https://podminky.urs.cz/item/CS_URS_2023_02/713141152" TargetMode="External" /><Relationship Id="rId73" Type="http://schemas.openxmlformats.org/officeDocument/2006/relationships/hyperlink" Target="https://podminky.urs.cz/item/CS_URS_2023_02/713141243" TargetMode="External" /><Relationship Id="rId74" Type="http://schemas.openxmlformats.org/officeDocument/2006/relationships/hyperlink" Target="https://podminky.urs.cz/item/CS_URS_2023_02/713141263" TargetMode="External" /><Relationship Id="rId75" Type="http://schemas.openxmlformats.org/officeDocument/2006/relationships/hyperlink" Target="https://podminky.urs.cz/item/CS_URS_2023_02/998713103" TargetMode="External" /><Relationship Id="rId76" Type="http://schemas.openxmlformats.org/officeDocument/2006/relationships/hyperlink" Target="https://podminky.urs.cz/item/CS_URS_2023_02/721233112" TargetMode="External" /><Relationship Id="rId77" Type="http://schemas.openxmlformats.org/officeDocument/2006/relationships/hyperlink" Target="https://podminky.urs.cz/item/CS_URS_2023_02/741371823" TargetMode="External" /><Relationship Id="rId78" Type="http://schemas.openxmlformats.org/officeDocument/2006/relationships/hyperlink" Target="https://podminky.urs.cz/item/CS_URS_2023_02/741372065" TargetMode="External" /><Relationship Id="rId79" Type="http://schemas.openxmlformats.org/officeDocument/2006/relationships/hyperlink" Target="https://podminky.urs.cz/item/CS_URS_2023_02/762132811" TargetMode="External" /><Relationship Id="rId80" Type="http://schemas.openxmlformats.org/officeDocument/2006/relationships/hyperlink" Target="https://podminky.urs.cz/item/CS_URS_2023_02/762341370" TargetMode="External" /><Relationship Id="rId81" Type="http://schemas.openxmlformats.org/officeDocument/2006/relationships/hyperlink" Target="https://podminky.urs.cz/item/CS_URS_2023_02/762395000" TargetMode="External" /><Relationship Id="rId82" Type="http://schemas.openxmlformats.org/officeDocument/2006/relationships/hyperlink" Target="https://podminky.urs.cz/item/CS_URS_2023_02/762841811" TargetMode="External" /><Relationship Id="rId83" Type="http://schemas.openxmlformats.org/officeDocument/2006/relationships/hyperlink" Target="https://podminky.urs.cz/item/CS_URS_2023_02/998762101" TargetMode="External" /><Relationship Id="rId84" Type="http://schemas.openxmlformats.org/officeDocument/2006/relationships/hyperlink" Target="https://podminky.urs.cz/item/CS_URS_2023_02/764002841" TargetMode="External" /><Relationship Id="rId85" Type="http://schemas.openxmlformats.org/officeDocument/2006/relationships/hyperlink" Target="https://podminky.urs.cz/item/CS_URS_2023_02/764002851" TargetMode="External" /><Relationship Id="rId86" Type="http://schemas.openxmlformats.org/officeDocument/2006/relationships/hyperlink" Target="https://podminky.urs.cz/item/CS_URS_2023_02/764206105" TargetMode="External" /><Relationship Id="rId87" Type="http://schemas.openxmlformats.org/officeDocument/2006/relationships/hyperlink" Target="https://podminky.urs.cz/item/CS_URS_2023_02/998764103" TargetMode="External" /><Relationship Id="rId88" Type="http://schemas.openxmlformats.org/officeDocument/2006/relationships/hyperlink" Target="https://podminky.urs.cz/item/CS_URS_2023_02/767311831" TargetMode="External" /><Relationship Id="rId89" Type="http://schemas.openxmlformats.org/officeDocument/2006/relationships/hyperlink" Target="https://podminky.urs.cz/item/CS_URS_2023_02/985331218" TargetMode="External" /><Relationship Id="rId90" Type="http://schemas.openxmlformats.org/officeDocument/2006/relationships/hyperlink" Target="https://podminky.urs.cz/item/CS_URS_2023_02/767316312" TargetMode="External" /><Relationship Id="rId91" Type="http://schemas.openxmlformats.org/officeDocument/2006/relationships/hyperlink" Target="https://podminky.urs.cz/item/CS_URS_2023_02/998767103" TargetMode="External" /><Relationship Id="rId9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035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OA Vlašim – Dokončení PD – Revitalizace obvodového pláště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OA Vlašim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19. 10. 2023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Obchodní akademie Vlašim, V sadě 1565, Vlašim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 xml:space="preserve">Saffron  Universe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 xml:space="preserve">Saffron  Universe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Budova Obchodní a...'!J30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'SO 01 - Budova Obchodní a...'!P102</f>
        <v>0</v>
      </c>
      <c r="AV55" s="122">
        <f>'SO 01 - Budova Obchodní a...'!J33</f>
        <v>0</v>
      </c>
      <c r="AW55" s="122">
        <f>'SO 01 - Budova Obchodní a...'!J34</f>
        <v>0</v>
      </c>
      <c r="AX55" s="122">
        <f>'SO 01 - Budova Obchodní a...'!J35</f>
        <v>0</v>
      </c>
      <c r="AY55" s="122">
        <f>'SO 01 - Budova Obchodní a...'!J36</f>
        <v>0</v>
      </c>
      <c r="AZ55" s="122">
        <f>'SO 01 - Budova Obchodní a...'!F33</f>
        <v>0</v>
      </c>
      <c r="BA55" s="122">
        <f>'SO 01 - Budova Obchodní a...'!F34</f>
        <v>0</v>
      </c>
      <c r="BB55" s="122">
        <f>'SO 01 - Budova Obchodní a...'!F35</f>
        <v>0</v>
      </c>
      <c r="BC55" s="122">
        <f>'SO 01 - Budova Obchodní a...'!F36</f>
        <v>0</v>
      </c>
      <c r="BD55" s="124">
        <f>'SO 01 - Budova Obchodní a...'!F37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7" customFormat="1" ht="24.75" customHeight="1">
      <c r="A56" s="113" t="s">
        <v>79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01-2 - Hromosvod Obcho...'!J30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82</v>
      </c>
      <c r="AR56" s="120"/>
      <c r="AS56" s="121">
        <v>0</v>
      </c>
      <c r="AT56" s="122">
        <f>ROUND(SUM(AV56:AW56),2)</f>
        <v>0</v>
      </c>
      <c r="AU56" s="123">
        <f>'SO 01-2 - Hromosvod Obcho...'!P83</f>
        <v>0</v>
      </c>
      <c r="AV56" s="122">
        <f>'SO 01-2 - Hromosvod Obcho...'!J33</f>
        <v>0</v>
      </c>
      <c r="AW56" s="122">
        <f>'SO 01-2 - Hromosvod Obcho...'!J34</f>
        <v>0</v>
      </c>
      <c r="AX56" s="122">
        <f>'SO 01-2 - Hromosvod Obcho...'!J35</f>
        <v>0</v>
      </c>
      <c r="AY56" s="122">
        <f>'SO 01-2 - Hromosvod Obcho...'!J36</f>
        <v>0</v>
      </c>
      <c r="AZ56" s="122">
        <f>'SO 01-2 - Hromosvod Obcho...'!F33</f>
        <v>0</v>
      </c>
      <c r="BA56" s="122">
        <f>'SO 01-2 - Hromosvod Obcho...'!F34</f>
        <v>0</v>
      </c>
      <c r="BB56" s="122">
        <f>'SO 01-2 - Hromosvod Obcho...'!F35</f>
        <v>0</v>
      </c>
      <c r="BC56" s="122">
        <f>'SO 01-2 - Hromosvod Obcho...'!F36</f>
        <v>0</v>
      </c>
      <c r="BD56" s="124">
        <f>'SO 01-2 - Hromosvod Obcho...'!F37</f>
        <v>0</v>
      </c>
      <c r="BE56" s="7"/>
      <c r="BT56" s="125" t="s">
        <v>83</v>
      </c>
      <c r="BV56" s="125" t="s">
        <v>77</v>
      </c>
      <c r="BW56" s="125" t="s">
        <v>88</v>
      </c>
      <c r="BX56" s="125" t="s">
        <v>5</v>
      </c>
      <c r="CL56" s="125" t="s">
        <v>19</v>
      </c>
      <c r="CM56" s="125" t="s">
        <v>85</v>
      </c>
    </row>
    <row r="57" s="7" customFormat="1" ht="16.5" customHeight="1">
      <c r="A57" s="113" t="s">
        <v>79</v>
      </c>
      <c r="B57" s="114"/>
      <c r="C57" s="115"/>
      <c r="D57" s="116" t="s">
        <v>89</v>
      </c>
      <c r="E57" s="116"/>
      <c r="F57" s="116"/>
      <c r="G57" s="116"/>
      <c r="H57" s="116"/>
      <c r="I57" s="117"/>
      <c r="J57" s="116" t="s">
        <v>90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02 - Budova Tělocvičny'!J30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82</v>
      </c>
      <c r="AR57" s="120"/>
      <c r="AS57" s="121">
        <v>0</v>
      </c>
      <c r="AT57" s="122">
        <f>ROUND(SUM(AV57:AW57),2)</f>
        <v>0</v>
      </c>
      <c r="AU57" s="123">
        <f>'SO 02 - Budova Tělocvičny'!P95</f>
        <v>0</v>
      </c>
      <c r="AV57" s="122">
        <f>'SO 02 - Budova Tělocvičny'!J33</f>
        <v>0</v>
      </c>
      <c r="AW57" s="122">
        <f>'SO 02 - Budova Tělocvičny'!J34</f>
        <v>0</v>
      </c>
      <c r="AX57" s="122">
        <f>'SO 02 - Budova Tělocvičny'!J35</f>
        <v>0</v>
      </c>
      <c r="AY57" s="122">
        <f>'SO 02 - Budova Tělocvičny'!J36</f>
        <v>0</v>
      </c>
      <c r="AZ57" s="122">
        <f>'SO 02 - Budova Tělocvičny'!F33</f>
        <v>0</v>
      </c>
      <c r="BA57" s="122">
        <f>'SO 02 - Budova Tělocvičny'!F34</f>
        <v>0</v>
      </c>
      <c r="BB57" s="122">
        <f>'SO 02 - Budova Tělocvičny'!F35</f>
        <v>0</v>
      </c>
      <c r="BC57" s="122">
        <f>'SO 02 - Budova Tělocvičny'!F36</f>
        <v>0</v>
      </c>
      <c r="BD57" s="124">
        <f>'SO 02 - Budova Tělocvičny'!F37</f>
        <v>0</v>
      </c>
      <c r="BE57" s="7"/>
      <c r="BT57" s="125" t="s">
        <v>83</v>
      </c>
      <c r="BV57" s="125" t="s">
        <v>77</v>
      </c>
      <c r="BW57" s="125" t="s">
        <v>91</v>
      </c>
      <c r="BX57" s="125" t="s">
        <v>5</v>
      </c>
      <c r="CL57" s="125" t="s">
        <v>19</v>
      </c>
      <c r="CM57" s="125" t="s">
        <v>85</v>
      </c>
    </row>
    <row r="58" s="7" customFormat="1" ht="24.75" customHeight="1">
      <c r="A58" s="113" t="s">
        <v>79</v>
      </c>
      <c r="B58" s="114"/>
      <c r="C58" s="115"/>
      <c r="D58" s="116" t="s">
        <v>92</v>
      </c>
      <c r="E58" s="116"/>
      <c r="F58" s="116"/>
      <c r="G58" s="116"/>
      <c r="H58" s="116"/>
      <c r="I58" s="117"/>
      <c r="J58" s="116" t="s">
        <v>93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02-2 - Hromosvod Těloc...'!J30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82</v>
      </c>
      <c r="AR58" s="120"/>
      <c r="AS58" s="121">
        <v>0</v>
      </c>
      <c r="AT58" s="122">
        <f>ROUND(SUM(AV58:AW58),2)</f>
        <v>0</v>
      </c>
      <c r="AU58" s="123">
        <f>'SO 02-2 - Hromosvod Těloc...'!P84</f>
        <v>0</v>
      </c>
      <c r="AV58" s="122">
        <f>'SO 02-2 - Hromosvod Těloc...'!J33</f>
        <v>0</v>
      </c>
      <c r="AW58" s="122">
        <f>'SO 02-2 - Hromosvod Těloc...'!J34</f>
        <v>0</v>
      </c>
      <c r="AX58" s="122">
        <f>'SO 02-2 - Hromosvod Těloc...'!J35</f>
        <v>0</v>
      </c>
      <c r="AY58" s="122">
        <f>'SO 02-2 - Hromosvod Těloc...'!J36</f>
        <v>0</v>
      </c>
      <c r="AZ58" s="122">
        <f>'SO 02-2 - Hromosvod Těloc...'!F33</f>
        <v>0</v>
      </c>
      <c r="BA58" s="122">
        <f>'SO 02-2 - Hromosvod Těloc...'!F34</f>
        <v>0</v>
      </c>
      <c r="BB58" s="122">
        <f>'SO 02-2 - Hromosvod Těloc...'!F35</f>
        <v>0</v>
      </c>
      <c r="BC58" s="122">
        <f>'SO 02-2 - Hromosvod Těloc...'!F36</f>
        <v>0</v>
      </c>
      <c r="BD58" s="124">
        <f>'SO 02-2 - Hromosvod Těloc...'!F37</f>
        <v>0</v>
      </c>
      <c r="BE58" s="7"/>
      <c r="BT58" s="125" t="s">
        <v>83</v>
      </c>
      <c r="BV58" s="125" t="s">
        <v>77</v>
      </c>
      <c r="BW58" s="125" t="s">
        <v>94</v>
      </c>
      <c r="BX58" s="125" t="s">
        <v>5</v>
      </c>
      <c r="CL58" s="125" t="s">
        <v>19</v>
      </c>
      <c r="CM58" s="125" t="s">
        <v>85</v>
      </c>
    </row>
    <row r="59" s="7" customFormat="1" ht="24.75" customHeight="1">
      <c r="A59" s="113" t="s">
        <v>79</v>
      </c>
      <c r="B59" s="114"/>
      <c r="C59" s="115"/>
      <c r="D59" s="116" t="s">
        <v>95</v>
      </c>
      <c r="E59" s="116"/>
      <c r="F59" s="116"/>
      <c r="G59" s="116"/>
      <c r="H59" s="116"/>
      <c r="I59" s="117"/>
      <c r="J59" s="116" t="s">
        <v>96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03 - Budova Obchodní a...'!J30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82</v>
      </c>
      <c r="AR59" s="120"/>
      <c r="AS59" s="121">
        <v>0</v>
      </c>
      <c r="AT59" s="122">
        <f>ROUND(SUM(AV59:AW59),2)</f>
        <v>0</v>
      </c>
      <c r="AU59" s="123">
        <f>'SO 03 - Budova Obchodní a...'!P97</f>
        <v>0</v>
      </c>
      <c r="AV59" s="122">
        <f>'SO 03 - Budova Obchodní a...'!J33</f>
        <v>0</v>
      </c>
      <c r="AW59" s="122">
        <f>'SO 03 - Budova Obchodní a...'!J34</f>
        <v>0</v>
      </c>
      <c r="AX59" s="122">
        <f>'SO 03 - Budova Obchodní a...'!J35</f>
        <v>0</v>
      </c>
      <c r="AY59" s="122">
        <f>'SO 03 - Budova Obchodní a...'!J36</f>
        <v>0</v>
      </c>
      <c r="AZ59" s="122">
        <f>'SO 03 - Budova Obchodní a...'!F33</f>
        <v>0</v>
      </c>
      <c r="BA59" s="122">
        <f>'SO 03 - Budova Obchodní a...'!F34</f>
        <v>0</v>
      </c>
      <c r="BB59" s="122">
        <f>'SO 03 - Budova Obchodní a...'!F35</f>
        <v>0</v>
      </c>
      <c r="BC59" s="122">
        <f>'SO 03 - Budova Obchodní a...'!F36</f>
        <v>0</v>
      </c>
      <c r="BD59" s="124">
        <f>'SO 03 - Budova Obchodní a...'!F37</f>
        <v>0</v>
      </c>
      <c r="BE59" s="7"/>
      <c r="BT59" s="125" t="s">
        <v>83</v>
      </c>
      <c r="BV59" s="125" t="s">
        <v>77</v>
      </c>
      <c r="BW59" s="125" t="s">
        <v>97</v>
      </c>
      <c r="BX59" s="125" t="s">
        <v>5</v>
      </c>
      <c r="CL59" s="125" t="s">
        <v>19</v>
      </c>
      <c r="CM59" s="125" t="s">
        <v>85</v>
      </c>
    </row>
    <row r="60" s="7" customFormat="1" ht="16.5" customHeight="1">
      <c r="A60" s="113" t="s">
        <v>79</v>
      </c>
      <c r="B60" s="114"/>
      <c r="C60" s="115"/>
      <c r="D60" s="116" t="s">
        <v>98</v>
      </c>
      <c r="E60" s="116"/>
      <c r="F60" s="116"/>
      <c r="G60" s="116"/>
      <c r="H60" s="116"/>
      <c r="I60" s="117"/>
      <c r="J60" s="116" t="s">
        <v>99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'04 - VON'!J30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82</v>
      </c>
      <c r="AR60" s="120"/>
      <c r="AS60" s="126">
        <v>0</v>
      </c>
      <c r="AT60" s="127">
        <f>ROUND(SUM(AV60:AW60),2)</f>
        <v>0</v>
      </c>
      <c r="AU60" s="128">
        <f>'04 - VON'!P87</f>
        <v>0</v>
      </c>
      <c r="AV60" s="127">
        <f>'04 - VON'!J33</f>
        <v>0</v>
      </c>
      <c r="AW60" s="127">
        <f>'04 - VON'!J34</f>
        <v>0</v>
      </c>
      <c r="AX60" s="127">
        <f>'04 - VON'!J35</f>
        <v>0</v>
      </c>
      <c r="AY60" s="127">
        <f>'04 - VON'!J36</f>
        <v>0</v>
      </c>
      <c r="AZ60" s="127">
        <f>'04 - VON'!F33</f>
        <v>0</v>
      </c>
      <c r="BA60" s="127">
        <f>'04 - VON'!F34</f>
        <v>0</v>
      </c>
      <c r="BB60" s="127">
        <f>'04 - VON'!F35</f>
        <v>0</v>
      </c>
      <c r="BC60" s="127">
        <f>'04 - VON'!F36</f>
        <v>0</v>
      </c>
      <c r="BD60" s="129">
        <f>'04 - VON'!F37</f>
        <v>0</v>
      </c>
      <c r="BE60" s="7"/>
      <c r="BT60" s="125" t="s">
        <v>83</v>
      </c>
      <c r="BV60" s="125" t="s">
        <v>77</v>
      </c>
      <c r="BW60" s="125" t="s">
        <v>100</v>
      </c>
      <c r="BX60" s="125" t="s">
        <v>5</v>
      </c>
      <c r="CL60" s="125" t="s">
        <v>19</v>
      </c>
      <c r="CM60" s="125" t="s">
        <v>85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9uu/4OTRhbY2rDHUoocjjyo7GnTMG5IirdMcz+YR3DMCkiQao5wFxjWJdE48SoZ4tSlWg/HI91iEMrk7V4B1XA==" hashValue="EtnQ29P/zrhZzv4N4piSlRvG/2t88PnIS1B072eSjFW10/7e++88SwWZnoAQqDUdk1Q3ehF9mqDgipCaihF5ZA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Budova Obchodní a...'!C2" display="/"/>
    <hyperlink ref="A56" location="'SO 01-2 - Hromosvod Obcho...'!C2" display="/"/>
    <hyperlink ref="A57" location="'SO 02 - Budova Tělocvičny'!C2" display="/"/>
    <hyperlink ref="A58" location="'SO 02-2 - Hromosvod Těloc...'!C2" display="/"/>
    <hyperlink ref="A59" location="'SO 03 - Budova Obchodní a...'!C2" display="/"/>
    <hyperlink ref="A60" location="'04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OA Vlašim – Dokončení PD – Revitalizace obvodového pláště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104</v>
      </c>
      <c r="G12" s="40"/>
      <c r="H12" s="40"/>
      <c r="I12" s="134" t="s">
        <v>23</v>
      </c>
      <c r="J12" s="139" t="str">
        <f>'Rekapitulace stavby'!AN8</f>
        <v>19. 10. 2023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104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ROUND(J102,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ROUND((SUM(BE102:BE1558)),  2)</f>
        <v>0</v>
      </c>
      <c r="G33" s="40"/>
      <c r="H33" s="40"/>
      <c r="I33" s="150">
        <v>0.20999999999999999</v>
      </c>
      <c r="J33" s="149">
        <f>ROUND(((SUM(BE102:BE1558))*I33),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ROUND((SUM(BF102:BF1558)),  2)</f>
        <v>0</v>
      </c>
      <c r="G34" s="40"/>
      <c r="H34" s="40"/>
      <c r="I34" s="150">
        <v>0.12</v>
      </c>
      <c r="J34" s="149">
        <f>ROUND(((SUM(BF102:BF1558))*I34),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ROUND((SUM(BG102:BG1558)),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ROUND((SUM(BH102:BH1558)),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ROUND((SUM(BI102:BI1558)),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OA Vlašim – Dokončení PD – Revitalizace obvodového pláště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Budova Obchodní akademie - bez přístavby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Obchodní akademie, Vlašim</v>
      </c>
      <c r="G52" s="42"/>
      <c r="H52" s="42"/>
      <c r="I52" s="34" t="s">
        <v>23</v>
      </c>
      <c r="J52" s="74" t="str">
        <f>IF(J12="","",J12)</f>
        <v>19. 10. 2023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Obchodní akademie, Vlašim</v>
      </c>
      <c r="G54" s="42"/>
      <c r="H54" s="42"/>
      <c r="I54" s="34" t="s">
        <v>33</v>
      </c>
      <c r="J54" s="38" t="str">
        <f>E21</f>
        <v xml:space="preserve">Saffron  Universe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Saffron  Universe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J102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J103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110</v>
      </c>
      <c r="E61" s="176"/>
      <c r="F61" s="176"/>
      <c r="G61" s="176"/>
      <c r="H61" s="176"/>
      <c r="I61" s="176"/>
      <c r="J61" s="177">
        <f>J104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111</v>
      </c>
      <c r="E62" s="176"/>
      <c r="F62" s="176"/>
      <c r="G62" s="176"/>
      <c r="H62" s="176"/>
      <c r="I62" s="176"/>
      <c r="J62" s="177">
        <f>J133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112</v>
      </c>
      <c r="E63" s="176"/>
      <c r="F63" s="176"/>
      <c r="G63" s="176"/>
      <c r="H63" s="176"/>
      <c r="I63" s="176"/>
      <c r="J63" s="177">
        <f>J158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113</v>
      </c>
      <c r="E64" s="176"/>
      <c r="F64" s="176"/>
      <c r="G64" s="176"/>
      <c r="H64" s="176"/>
      <c r="I64" s="176"/>
      <c r="J64" s="177">
        <f>J944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114</v>
      </c>
      <c r="E65" s="176"/>
      <c r="F65" s="176"/>
      <c r="G65" s="176"/>
      <c r="H65" s="176"/>
      <c r="I65" s="176"/>
      <c r="J65" s="177">
        <f>J948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115</v>
      </c>
      <c r="E66" s="176"/>
      <c r="F66" s="176"/>
      <c r="G66" s="176"/>
      <c r="H66" s="176"/>
      <c r="I66" s="176"/>
      <c r="J66" s="177">
        <f>J1081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116</v>
      </c>
      <c r="E67" s="176"/>
      <c r="F67" s="176"/>
      <c r="G67" s="176"/>
      <c r="H67" s="176"/>
      <c r="I67" s="176"/>
      <c r="J67" s="177">
        <f>J1126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117</v>
      </c>
      <c r="E68" s="176"/>
      <c r="F68" s="176"/>
      <c r="G68" s="176"/>
      <c r="H68" s="176"/>
      <c r="I68" s="176"/>
      <c r="J68" s="177">
        <f>J1146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118</v>
      </c>
      <c r="E69" s="170"/>
      <c r="F69" s="170"/>
      <c r="G69" s="170"/>
      <c r="H69" s="170"/>
      <c r="I69" s="170"/>
      <c r="J69" s="171">
        <f>J1149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119</v>
      </c>
      <c r="E70" s="176"/>
      <c r="F70" s="176"/>
      <c r="G70" s="176"/>
      <c r="H70" s="176"/>
      <c r="I70" s="176"/>
      <c r="J70" s="177">
        <f>J1150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120</v>
      </c>
      <c r="E71" s="176"/>
      <c r="F71" s="176"/>
      <c r="G71" s="176"/>
      <c r="H71" s="176"/>
      <c r="I71" s="176"/>
      <c r="J71" s="177">
        <f>J1208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121</v>
      </c>
      <c r="E72" s="176"/>
      <c r="F72" s="176"/>
      <c r="G72" s="176"/>
      <c r="H72" s="176"/>
      <c r="I72" s="176"/>
      <c r="J72" s="177">
        <f>J1235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122</v>
      </c>
      <c r="E73" s="176"/>
      <c r="F73" s="176"/>
      <c r="G73" s="176"/>
      <c r="H73" s="176"/>
      <c r="I73" s="176"/>
      <c r="J73" s="177">
        <f>J1240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123</v>
      </c>
      <c r="E74" s="176"/>
      <c r="F74" s="176"/>
      <c r="G74" s="176"/>
      <c r="H74" s="176"/>
      <c r="I74" s="176"/>
      <c r="J74" s="177">
        <f>J1252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124</v>
      </c>
      <c r="E75" s="176"/>
      <c r="F75" s="176"/>
      <c r="G75" s="176"/>
      <c r="H75" s="176"/>
      <c r="I75" s="176"/>
      <c r="J75" s="177">
        <f>J1263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125</v>
      </c>
      <c r="E76" s="176"/>
      <c r="F76" s="176"/>
      <c r="G76" s="176"/>
      <c r="H76" s="176"/>
      <c r="I76" s="176"/>
      <c r="J76" s="177">
        <f>J1281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126</v>
      </c>
      <c r="E77" s="176"/>
      <c r="F77" s="176"/>
      <c r="G77" s="176"/>
      <c r="H77" s="176"/>
      <c r="I77" s="176"/>
      <c r="J77" s="177">
        <f>J1297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127</v>
      </c>
      <c r="E78" s="176"/>
      <c r="F78" s="176"/>
      <c r="G78" s="176"/>
      <c r="H78" s="176"/>
      <c r="I78" s="176"/>
      <c r="J78" s="177">
        <f>J1411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128</v>
      </c>
      <c r="E79" s="176"/>
      <c r="F79" s="176"/>
      <c r="G79" s="176"/>
      <c r="H79" s="176"/>
      <c r="I79" s="176"/>
      <c r="J79" s="177">
        <f>J1427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73"/>
      <c r="C80" s="174"/>
      <c r="D80" s="175" t="s">
        <v>129</v>
      </c>
      <c r="E80" s="176"/>
      <c r="F80" s="176"/>
      <c r="G80" s="176"/>
      <c r="H80" s="176"/>
      <c r="I80" s="176"/>
      <c r="J80" s="177">
        <f>J1500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130</v>
      </c>
      <c r="E81" s="176"/>
      <c r="F81" s="176"/>
      <c r="G81" s="176"/>
      <c r="H81" s="176"/>
      <c r="I81" s="176"/>
      <c r="J81" s="177">
        <f>J1510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131</v>
      </c>
      <c r="E82" s="176"/>
      <c r="F82" s="176"/>
      <c r="G82" s="176"/>
      <c r="H82" s="176"/>
      <c r="I82" s="176"/>
      <c r="J82" s="177">
        <f>J1517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61"/>
      <c r="C84" s="62"/>
      <c r="D84" s="62"/>
      <c r="E84" s="62"/>
      <c r="F84" s="62"/>
      <c r="G84" s="62"/>
      <c r="H84" s="62"/>
      <c r="I84" s="62"/>
      <c r="J84" s="62"/>
      <c r="K84" s="6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8" s="2" customFormat="1" ht="6.96" customHeight="1">
      <c r="A88" s="40"/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4.96" customHeight="1">
      <c r="A89" s="40"/>
      <c r="B89" s="41"/>
      <c r="C89" s="25" t="s">
        <v>132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16</v>
      </c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6.5" customHeight="1">
      <c r="A92" s="40"/>
      <c r="B92" s="41"/>
      <c r="C92" s="42"/>
      <c r="D92" s="42"/>
      <c r="E92" s="162" t="str">
        <f>E7</f>
        <v>OA Vlašim – Dokončení PD – Revitalizace obvodového pláště</v>
      </c>
      <c r="F92" s="34"/>
      <c r="G92" s="34"/>
      <c r="H92" s="34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102</v>
      </c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71" t="str">
        <f>E9</f>
        <v>SO 01 - Budova Obchodní akademie - bez přístavby</v>
      </c>
      <c r="F94" s="42"/>
      <c r="G94" s="42"/>
      <c r="H94" s="42"/>
      <c r="I94" s="42"/>
      <c r="J94" s="42"/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6.96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2" customHeight="1">
      <c r="A96" s="40"/>
      <c r="B96" s="41"/>
      <c r="C96" s="34" t="s">
        <v>21</v>
      </c>
      <c r="D96" s="42"/>
      <c r="E96" s="42"/>
      <c r="F96" s="29" t="str">
        <f>F12</f>
        <v>Obchodní akademie, Vlašim</v>
      </c>
      <c r="G96" s="42"/>
      <c r="H96" s="42"/>
      <c r="I96" s="34" t="s">
        <v>23</v>
      </c>
      <c r="J96" s="74" t="str">
        <f>IF(J12="","",J12)</f>
        <v>19. 10. 2023</v>
      </c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25.65" customHeight="1">
      <c r="A98" s="40"/>
      <c r="B98" s="41"/>
      <c r="C98" s="34" t="s">
        <v>25</v>
      </c>
      <c r="D98" s="42"/>
      <c r="E98" s="42"/>
      <c r="F98" s="29" t="str">
        <f>E15</f>
        <v>Obchodní akademie, Vlašim</v>
      </c>
      <c r="G98" s="42"/>
      <c r="H98" s="42"/>
      <c r="I98" s="34" t="s">
        <v>33</v>
      </c>
      <c r="J98" s="38" t="str">
        <f>E21</f>
        <v xml:space="preserve">Saffron  Universe s.r.o.</v>
      </c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25.65" customHeight="1">
      <c r="A99" s="40"/>
      <c r="B99" s="41"/>
      <c r="C99" s="34" t="s">
        <v>31</v>
      </c>
      <c r="D99" s="42"/>
      <c r="E99" s="42"/>
      <c r="F99" s="29" t="str">
        <f>IF(E18="","",E18)</f>
        <v>Vyplň údaj</v>
      </c>
      <c r="G99" s="42"/>
      <c r="H99" s="42"/>
      <c r="I99" s="34" t="s">
        <v>38</v>
      </c>
      <c r="J99" s="38" t="str">
        <f>E24</f>
        <v xml:space="preserve">Saffron  Universe s.r.o.</v>
      </c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0.32" customHeight="1">
      <c r="A100" s="40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1" customFormat="1" ht="29.28" customHeight="1">
      <c r="A101" s="179"/>
      <c r="B101" s="180"/>
      <c r="C101" s="181" t="s">
        <v>133</v>
      </c>
      <c r="D101" s="182" t="s">
        <v>60</v>
      </c>
      <c r="E101" s="182" t="s">
        <v>56</v>
      </c>
      <c r="F101" s="182" t="s">
        <v>57</v>
      </c>
      <c r="G101" s="182" t="s">
        <v>134</v>
      </c>
      <c r="H101" s="182" t="s">
        <v>135</v>
      </c>
      <c r="I101" s="182" t="s">
        <v>136</v>
      </c>
      <c r="J101" s="183" t="s">
        <v>107</v>
      </c>
      <c r="K101" s="184" t="s">
        <v>137</v>
      </c>
      <c r="L101" s="185"/>
      <c r="M101" s="94" t="s">
        <v>19</v>
      </c>
      <c r="N101" s="95" t="s">
        <v>45</v>
      </c>
      <c r="O101" s="95" t="s">
        <v>138</v>
      </c>
      <c r="P101" s="95" t="s">
        <v>139</v>
      </c>
      <c r="Q101" s="95" t="s">
        <v>140</v>
      </c>
      <c r="R101" s="95" t="s">
        <v>141</v>
      </c>
      <c r="S101" s="95" t="s">
        <v>142</v>
      </c>
      <c r="T101" s="96" t="s">
        <v>143</v>
      </c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</row>
    <row r="102" s="2" customFormat="1" ht="22.8" customHeight="1">
      <c r="A102" s="40"/>
      <c r="B102" s="41"/>
      <c r="C102" s="101" t="s">
        <v>144</v>
      </c>
      <c r="D102" s="42"/>
      <c r="E102" s="42"/>
      <c r="F102" s="42"/>
      <c r="G102" s="42"/>
      <c r="H102" s="42"/>
      <c r="I102" s="42"/>
      <c r="J102" s="186">
        <f>BK102</f>
        <v>0</v>
      </c>
      <c r="K102" s="42"/>
      <c r="L102" s="46"/>
      <c r="M102" s="97"/>
      <c r="N102" s="187"/>
      <c r="O102" s="98"/>
      <c r="P102" s="188">
        <f>P103+P1149</f>
        <v>0</v>
      </c>
      <c r="Q102" s="98"/>
      <c r="R102" s="188">
        <f>R103+R1149</f>
        <v>218.52695130000001</v>
      </c>
      <c r="S102" s="98"/>
      <c r="T102" s="189">
        <f>T103+T1149</f>
        <v>53.654730119999996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74</v>
      </c>
      <c r="AU102" s="19" t="s">
        <v>108</v>
      </c>
      <c r="BK102" s="190">
        <f>BK103+BK1149</f>
        <v>0</v>
      </c>
    </row>
    <row r="103" s="12" customFormat="1" ht="25.92" customHeight="1">
      <c r="A103" s="12"/>
      <c r="B103" s="191"/>
      <c r="C103" s="192"/>
      <c r="D103" s="193" t="s">
        <v>74</v>
      </c>
      <c r="E103" s="194" t="s">
        <v>145</v>
      </c>
      <c r="F103" s="194" t="s">
        <v>146</v>
      </c>
      <c r="G103" s="192"/>
      <c r="H103" s="192"/>
      <c r="I103" s="195"/>
      <c r="J103" s="196">
        <f>BK103</f>
        <v>0</v>
      </c>
      <c r="K103" s="192"/>
      <c r="L103" s="197"/>
      <c r="M103" s="198"/>
      <c r="N103" s="199"/>
      <c r="O103" s="199"/>
      <c r="P103" s="200">
        <f>P104+P133+P158+P944+P948+P1081+P1126+P1146</f>
        <v>0</v>
      </c>
      <c r="Q103" s="199"/>
      <c r="R103" s="200">
        <f>R104+R133+R158+R944+R948+R1081+R1126+R1146</f>
        <v>102.47330037</v>
      </c>
      <c r="S103" s="199"/>
      <c r="T103" s="201">
        <f>T104+T133+T158+T944+T948+T1081+T1126+T1146</f>
        <v>39.744524999999996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83</v>
      </c>
      <c r="AT103" s="203" t="s">
        <v>74</v>
      </c>
      <c r="AU103" s="203" t="s">
        <v>75</v>
      </c>
      <c r="AY103" s="202" t="s">
        <v>147</v>
      </c>
      <c r="BK103" s="204">
        <f>BK104+BK133+BK158+BK944+BK948+BK1081+BK1126+BK1146</f>
        <v>0</v>
      </c>
    </row>
    <row r="104" s="12" customFormat="1" ht="22.8" customHeight="1">
      <c r="A104" s="12"/>
      <c r="B104" s="191"/>
      <c r="C104" s="192"/>
      <c r="D104" s="193" t="s">
        <v>74</v>
      </c>
      <c r="E104" s="205" t="s">
        <v>83</v>
      </c>
      <c r="F104" s="205" t="s">
        <v>148</v>
      </c>
      <c r="G104" s="192"/>
      <c r="H104" s="192"/>
      <c r="I104" s="195"/>
      <c r="J104" s="206">
        <f>BK104</f>
        <v>0</v>
      </c>
      <c r="K104" s="192"/>
      <c r="L104" s="197"/>
      <c r="M104" s="198"/>
      <c r="N104" s="199"/>
      <c r="O104" s="199"/>
      <c r="P104" s="200">
        <f>SUM(P105:P132)</f>
        <v>0</v>
      </c>
      <c r="Q104" s="199"/>
      <c r="R104" s="200">
        <f>SUM(R105:R132)</f>
        <v>0.00022000000000000001</v>
      </c>
      <c r="S104" s="199"/>
      <c r="T104" s="201">
        <f>SUM(T105:T132)</f>
        <v>1.6074000000000002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2" t="s">
        <v>83</v>
      </c>
      <c r="AT104" s="203" t="s">
        <v>74</v>
      </c>
      <c r="AU104" s="203" t="s">
        <v>83</v>
      </c>
      <c r="AY104" s="202" t="s">
        <v>147</v>
      </c>
      <c r="BK104" s="204">
        <f>SUM(BK105:BK132)</f>
        <v>0</v>
      </c>
    </row>
    <row r="105" s="2" customFormat="1" ht="49.05" customHeight="1">
      <c r="A105" s="40"/>
      <c r="B105" s="41"/>
      <c r="C105" s="207" t="s">
        <v>83</v>
      </c>
      <c r="D105" s="207" t="s">
        <v>149</v>
      </c>
      <c r="E105" s="208" t="s">
        <v>150</v>
      </c>
      <c r="F105" s="209" t="s">
        <v>151</v>
      </c>
      <c r="G105" s="210" t="s">
        <v>152</v>
      </c>
      <c r="H105" s="211">
        <v>0.89300000000000002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46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1.8</v>
      </c>
      <c r="T105" s="218">
        <f>S105*H105</f>
        <v>1.6074000000000002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153</v>
      </c>
      <c r="AT105" s="219" t="s">
        <v>149</v>
      </c>
      <c r="AU105" s="219" t="s">
        <v>85</v>
      </c>
      <c r="AY105" s="19" t="s">
        <v>147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83</v>
      </c>
      <c r="BK105" s="220">
        <f>ROUND(I105*H105,2)</f>
        <v>0</v>
      </c>
      <c r="BL105" s="19" t="s">
        <v>153</v>
      </c>
      <c r="BM105" s="219" t="s">
        <v>154</v>
      </c>
    </row>
    <row r="106" s="2" customFormat="1">
      <c r="A106" s="40"/>
      <c r="B106" s="41"/>
      <c r="C106" s="42"/>
      <c r="D106" s="221" t="s">
        <v>155</v>
      </c>
      <c r="E106" s="42"/>
      <c r="F106" s="222" t="s">
        <v>156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155</v>
      </c>
      <c r="AU106" s="19" t="s">
        <v>85</v>
      </c>
    </row>
    <row r="107" s="2" customFormat="1" ht="24.15" customHeight="1">
      <c r="A107" s="40"/>
      <c r="B107" s="41"/>
      <c r="C107" s="207" t="s">
        <v>85</v>
      </c>
      <c r="D107" s="207" t="s">
        <v>149</v>
      </c>
      <c r="E107" s="208" t="s">
        <v>157</v>
      </c>
      <c r="F107" s="209" t="s">
        <v>158</v>
      </c>
      <c r="G107" s="210" t="s">
        <v>159</v>
      </c>
      <c r="H107" s="211">
        <v>1.6499999999999999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46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153</v>
      </c>
      <c r="AT107" s="219" t="s">
        <v>149</v>
      </c>
      <c r="AU107" s="219" t="s">
        <v>85</v>
      </c>
      <c r="AY107" s="19" t="s">
        <v>147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83</v>
      </c>
      <c r="BK107" s="220">
        <f>ROUND(I107*H107,2)</f>
        <v>0</v>
      </c>
      <c r="BL107" s="19" t="s">
        <v>153</v>
      </c>
      <c r="BM107" s="219" t="s">
        <v>160</v>
      </c>
    </row>
    <row r="108" s="2" customFormat="1">
      <c r="A108" s="40"/>
      <c r="B108" s="41"/>
      <c r="C108" s="42"/>
      <c r="D108" s="221" t="s">
        <v>155</v>
      </c>
      <c r="E108" s="42"/>
      <c r="F108" s="222" t="s">
        <v>161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155</v>
      </c>
      <c r="AU108" s="19" t="s">
        <v>85</v>
      </c>
    </row>
    <row r="109" s="2" customFormat="1" ht="37.8" customHeight="1">
      <c r="A109" s="40"/>
      <c r="B109" s="41"/>
      <c r="C109" s="207" t="s">
        <v>162</v>
      </c>
      <c r="D109" s="207" t="s">
        <v>149</v>
      </c>
      <c r="E109" s="208" t="s">
        <v>163</v>
      </c>
      <c r="F109" s="209" t="s">
        <v>164</v>
      </c>
      <c r="G109" s="210" t="s">
        <v>152</v>
      </c>
      <c r="H109" s="211">
        <v>3.024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46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153</v>
      </c>
      <c r="AT109" s="219" t="s">
        <v>149</v>
      </c>
      <c r="AU109" s="219" t="s">
        <v>85</v>
      </c>
      <c r="AY109" s="19" t="s">
        <v>147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83</v>
      </c>
      <c r="BK109" s="220">
        <f>ROUND(I109*H109,2)</f>
        <v>0</v>
      </c>
      <c r="BL109" s="19" t="s">
        <v>153</v>
      </c>
      <c r="BM109" s="219" t="s">
        <v>165</v>
      </c>
    </row>
    <row r="110" s="2" customFormat="1">
      <c r="A110" s="40"/>
      <c r="B110" s="41"/>
      <c r="C110" s="42"/>
      <c r="D110" s="221" t="s">
        <v>155</v>
      </c>
      <c r="E110" s="42"/>
      <c r="F110" s="222" t="s">
        <v>166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155</v>
      </c>
      <c r="AU110" s="19" t="s">
        <v>85</v>
      </c>
    </row>
    <row r="111" s="2" customFormat="1" ht="37.8" customHeight="1">
      <c r="A111" s="40"/>
      <c r="B111" s="41"/>
      <c r="C111" s="207" t="s">
        <v>153</v>
      </c>
      <c r="D111" s="207" t="s">
        <v>149</v>
      </c>
      <c r="E111" s="208" t="s">
        <v>167</v>
      </c>
      <c r="F111" s="209" t="s">
        <v>168</v>
      </c>
      <c r="G111" s="210" t="s">
        <v>152</v>
      </c>
      <c r="H111" s="211">
        <v>22.5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46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153</v>
      </c>
      <c r="AT111" s="219" t="s">
        <v>149</v>
      </c>
      <c r="AU111" s="219" t="s">
        <v>85</v>
      </c>
      <c r="AY111" s="19" t="s">
        <v>147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83</v>
      </c>
      <c r="BK111" s="220">
        <f>ROUND(I111*H111,2)</f>
        <v>0</v>
      </c>
      <c r="BL111" s="19" t="s">
        <v>153</v>
      </c>
      <c r="BM111" s="219" t="s">
        <v>169</v>
      </c>
    </row>
    <row r="112" s="2" customFormat="1">
      <c r="A112" s="40"/>
      <c r="B112" s="41"/>
      <c r="C112" s="42"/>
      <c r="D112" s="221" t="s">
        <v>155</v>
      </c>
      <c r="E112" s="42"/>
      <c r="F112" s="222" t="s">
        <v>170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155</v>
      </c>
      <c r="AU112" s="19" t="s">
        <v>85</v>
      </c>
    </row>
    <row r="113" s="2" customFormat="1" ht="62.7" customHeight="1">
      <c r="A113" s="40"/>
      <c r="B113" s="41"/>
      <c r="C113" s="207" t="s">
        <v>171</v>
      </c>
      <c r="D113" s="207" t="s">
        <v>149</v>
      </c>
      <c r="E113" s="208" t="s">
        <v>172</v>
      </c>
      <c r="F113" s="209" t="s">
        <v>173</v>
      </c>
      <c r="G113" s="210" t="s">
        <v>152</v>
      </c>
      <c r="H113" s="211">
        <v>3.024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46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153</v>
      </c>
      <c r="AT113" s="219" t="s">
        <v>149</v>
      </c>
      <c r="AU113" s="219" t="s">
        <v>85</v>
      </c>
      <c r="AY113" s="19" t="s">
        <v>147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83</v>
      </c>
      <c r="BK113" s="220">
        <f>ROUND(I113*H113,2)</f>
        <v>0</v>
      </c>
      <c r="BL113" s="19" t="s">
        <v>153</v>
      </c>
      <c r="BM113" s="219" t="s">
        <v>174</v>
      </c>
    </row>
    <row r="114" s="2" customFormat="1">
      <c r="A114" s="40"/>
      <c r="B114" s="41"/>
      <c r="C114" s="42"/>
      <c r="D114" s="221" t="s">
        <v>155</v>
      </c>
      <c r="E114" s="42"/>
      <c r="F114" s="222" t="s">
        <v>175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155</v>
      </c>
      <c r="AU114" s="19" t="s">
        <v>85</v>
      </c>
    </row>
    <row r="115" s="2" customFormat="1" ht="66.75" customHeight="1">
      <c r="A115" s="40"/>
      <c r="B115" s="41"/>
      <c r="C115" s="207" t="s">
        <v>176</v>
      </c>
      <c r="D115" s="207" t="s">
        <v>149</v>
      </c>
      <c r="E115" s="208" t="s">
        <v>177</v>
      </c>
      <c r="F115" s="209" t="s">
        <v>178</v>
      </c>
      <c r="G115" s="210" t="s">
        <v>152</v>
      </c>
      <c r="H115" s="211">
        <v>9.0719999999999992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46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153</v>
      </c>
      <c r="AT115" s="219" t="s">
        <v>149</v>
      </c>
      <c r="AU115" s="219" t="s">
        <v>85</v>
      </c>
      <c r="AY115" s="19" t="s">
        <v>147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83</v>
      </c>
      <c r="BK115" s="220">
        <f>ROUND(I115*H115,2)</f>
        <v>0</v>
      </c>
      <c r="BL115" s="19" t="s">
        <v>153</v>
      </c>
      <c r="BM115" s="219" t="s">
        <v>179</v>
      </c>
    </row>
    <row r="116" s="2" customFormat="1">
      <c r="A116" s="40"/>
      <c r="B116" s="41"/>
      <c r="C116" s="42"/>
      <c r="D116" s="221" t="s">
        <v>155</v>
      </c>
      <c r="E116" s="42"/>
      <c r="F116" s="222" t="s">
        <v>180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155</v>
      </c>
      <c r="AU116" s="19" t="s">
        <v>85</v>
      </c>
    </row>
    <row r="117" s="2" customFormat="1" ht="44.25" customHeight="1">
      <c r="A117" s="40"/>
      <c r="B117" s="41"/>
      <c r="C117" s="207" t="s">
        <v>181</v>
      </c>
      <c r="D117" s="207" t="s">
        <v>149</v>
      </c>
      <c r="E117" s="208" t="s">
        <v>182</v>
      </c>
      <c r="F117" s="209" t="s">
        <v>183</v>
      </c>
      <c r="G117" s="210" t="s">
        <v>152</v>
      </c>
      <c r="H117" s="211">
        <v>3.024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46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153</v>
      </c>
      <c r="AT117" s="219" t="s">
        <v>149</v>
      </c>
      <c r="AU117" s="219" t="s">
        <v>85</v>
      </c>
      <c r="AY117" s="19" t="s">
        <v>147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83</v>
      </c>
      <c r="BK117" s="220">
        <f>ROUND(I117*H117,2)</f>
        <v>0</v>
      </c>
      <c r="BL117" s="19" t="s">
        <v>153</v>
      </c>
      <c r="BM117" s="219" t="s">
        <v>184</v>
      </c>
    </row>
    <row r="118" s="2" customFormat="1">
      <c r="A118" s="40"/>
      <c r="B118" s="41"/>
      <c r="C118" s="42"/>
      <c r="D118" s="221" t="s">
        <v>155</v>
      </c>
      <c r="E118" s="42"/>
      <c r="F118" s="222" t="s">
        <v>185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155</v>
      </c>
      <c r="AU118" s="19" t="s">
        <v>85</v>
      </c>
    </row>
    <row r="119" s="2" customFormat="1" ht="44.25" customHeight="1">
      <c r="A119" s="40"/>
      <c r="B119" s="41"/>
      <c r="C119" s="207" t="s">
        <v>186</v>
      </c>
      <c r="D119" s="207" t="s">
        <v>149</v>
      </c>
      <c r="E119" s="208" t="s">
        <v>187</v>
      </c>
      <c r="F119" s="209" t="s">
        <v>188</v>
      </c>
      <c r="G119" s="210" t="s">
        <v>189</v>
      </c>
      <c r="H119" s="211">
        <v>4.8380000000000001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46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153</v>
      </c>
      <c r="AT119" s="219" t="s">
        <v>149</v>
      </c>
      <c r="AU119" s="219" t="s">
        <v>85</v>
      </c>
      <c r="AY119" s="19" t="s">
        <v>147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83</v>
      </c>
      <c r="BK119" s="220">
        <f>ROUND(I119*H119,2)</f>
        <v>0</v>
      </c>
      <c r="BL119" s="19" t="s">
        <v>153</v>
      </c>
      <c r="BM119" s="219" t="s">
        <v>190</v>
      </c>
    </row>
    <row r="120" s="2" customFormat="1">
      <c r="A120" s="40"/>
      <c r="B120" s="41"/>
      <c r="C120" s="42"/>
      <c r="D120" s="221" t="s">
        <v>155</v>
      </c>
      <c r="E120" s="42"/>
      <c r="F120" s="222" t="s">
        <v>191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155</v>
      </c>
      <c r="AU120" s="19" t="s">
        <v>85</v>
      </c>
    </row>
    <row r="121" s="2" customFormat="1" ht="37.8" customHeight="1">
      <c r="A121" s="40"/>
      <c r="B121" s="41"/>
      <c r="C121" s="207" t="s">
        <v>192</v>
      </c>
      <c r="D121" s="207" t="s">
        <v>149</v>
      </c>
      <c r="E121" s="208" t="s">
        <v>193</v>
      </c>
      <c r="F121" s="209" t="s">
        <v>194</v>
      </c>
      <c r="G121" s="210" t="s">
        <v>152</v>
      </c>
      <c r="H121" s="211">
        <v>3.024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46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153</v>
      </c>
      <c r="AT121" s="219" t="s">
        <v>149</v>
      </c>
      <c r="AU121" s="219" t="s">
        <v>85</v>
      </c>
      <c r="AY121" s="19" t="s">
        <v>147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83</v>
      </c>
      <c r="BK121" s="220">
        <f>ROUND(I121*H121,2)</f>
        <v>0</v>
      </c>
      <c r="BL121" s="19" t="s">
        <v>153</v>
      </c>
      <c r="BM121" s="219" t="s">
        <v>195</v>
      </c>
    </row>
    <row r="122" s="2" customFormat="1">
      <c r="A122" s="40"/>
      <c r="B122" s="41"/>
      <c r="C122" s="42"/>
      <c r="D122" s="221" t="s">
        <v>155</v>
      </c>
      <c r="E122" s="42"/>
      <c r="F122" s="222" t="s">
        <v>196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155</v>
      </c>
      <c r="AU122" s="19" t="s">
        <v>85</v>
      </c>
    </row>
    <row r="123" s="2" customFormat="1" ht="66.75" customHeight="1">
      <c r="A123" s="40"/>
      <c r="B123" s="41"/>
      <c r="C123" s="207" t="s">
        <v>197</v>
      </c>
      <c r="D123" s="207" t="s">
        <v>149</v>
      </c>
      <c r="E123" s="208" t="s">
        <v>198</v>
      </c>
      <c r="F123" s="209" t="s">
        <v>199</v>
      </c>
      <c r="G123" s="210" t="s">
        <v>152</v>
      </c>
      <c r="H123" s="211">
        <v>22.5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46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153</v>
      </c>
      <c r="AT123" s="219" t="s">
        <v>149</v>
      </c>
      <c r="AU123" s="219" t="s">
        <v>85</v>
      </c>
      <c r="AY123" s="19" t="s">
        <v>147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83</v>
      </c>
      <c r="BK123" s="220">
        <f>ROUND(I123*H123,2)</f>
        <v>0</v>
      </c>
      <c r="BL123" s="19" t="s">
        <v>153</v>
      </c>
      <c r="BM123" s="219" t="s">
        <v>200</v>
      </c>
    </row>
    <row r="124" s="2" customFormat="1">
      <c r="A124" s="40"/>
      <c r="B124" s="41"/>
      <c r="C124" s="42"/>
      <c r="D124" s="221" t="s">
        <v>155</v>
      </c>
      <c r="E124" s="42"/>
      <c r="F124" s="222" t="s">
        <v>201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155</v>
      </c>
      <c r="AU124" s="19" t="s">
        <v>85</v>
      </c>
    </row>
    <row r="125" s="2" customFormat="1" ht="66.75" customHeight="1">
      <c r="A125" s="40"/>
      <c r="B125" s="41"/>
      <c r="C125" s="207" t="s">
        <v>202</v>
      </c>
      <c r="D125" s="207" t="s">
        <v>149</v>
      </c>
      <c r="E125" s="208" t="s">
        <v>203</v>
      </c>
      <c r="F125" s="209" t="s">
        <v>204</v>
      </c>
      <c r="G125" s="210" t="s">
        <v>152</v>
      </c>
      <c r="H125" s="211">
        <v>22.5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46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153</v>
      </c>
      <c r="AT125" s="219" t="s">
        <v>149</v>
      </c>
      <c r="AU125" s="219" t="s">
        <v>85</v>
      </c>
      <c r="AY125" s="19" t="s">
        <v>147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83</v>
      </c>
      <c r="BK125" s="220">
        <f>ROUND(I125*H125,2)</f>
        <v>0</v>
      </c>
      <c r="BL125" s="19" t="s">
        <v>153</v>
      </c>
      <c r="BM125" s="219" t="s">
        <v>205</v>
      </c>
    </row>
    <row r="126" s="2" customFormat="1">
      <c r="A126" s="40"/>
      <c r="B126" s="41"/>
      <c r="C126" s="42"/>
      <c r="D126" s="221" t="s">
        <v>155</v>
      </c>
      <c r="E126" s="42"/>
      <c r="F126" s="222" t="s">
        <v>206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155</v>
      </c>
      <c r="AU126" s="19" t="s">
        <v>85</v>
      </c>
    </row>
    <row r="127" s="2" customFormat="1" ht="37.8" customHeight="1">
      <c r="A127" s="40"/>
      <c r="B127" s="41"/>
      <c r="C127" s="207" t="s">
        <v>8</v>
      </c>
      <c r="D127" s="207" t="s">
        <v>149</v>
      </c>
      <c r="E127" s="208" t="s">
        <v>207</v>
      </c>
      <c r="F127" s="209" t="s">
        <v>208</v>
      </c>
      <c r="G127" s="210" t="s">
        <v>159</v>
      </c>
      <c r="H127" s="211">
        <v>11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46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153</v>
      </c>
      <c r="AT127" s="219" t="s">
        <v>149</v>
      </c>
      <c r="AU127" s="219" t="s">
        <v>85</v>
      </c>
      <c r="AY127" s="19" t="s">
        <v>147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83</v>
      </c>
      <c r="BK127" s="220">
        <f>ROUND(I127*H127,2)</f>
        <v>0</v>
      </c>
      <c r="BL127" s="19" t="s">
        <v>153</v>
      </c>
      <c r="BM127" s="219" t="s">
        <v>209</v>
      </c>
    </row>
    <row r="128" s="2" customFormat="1">
      <c r="A128" s="40"/>
      <c r="B128" s="41"/>
      <c r="C128" s="42"/>
      <c r="D128" s="221" t="s">
        <v>155</v>
      </c>
      <c r="E128" s="42"/>
      <c r="F128" s="222" t="s">
        <v>210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155</v>
      </c>
      <c r="AU128" s="19" t="s">
        <v>85</v>
      </c>
    </row>
    <row r="129" s="2" customFormat="1" ht="16.5" customHeight="1">
      <c r="A129" s="40"/>
      <c r="B129" s="41"/>
      <c r="C129" s="226" t="s">
        <v>211</v>
      </c>
      <c r="D129" s="226" t="s">
        <v>212</v>
      </c>
      <c r="E129" s="227" t="s">
        <v>213</v>
      </c>
      <c r="F129" s="228" t="s">
        <v>214</v>
      </c>
      <c r="G129" s="229" t="s">
        <v>215</v>
      </c>
      <c r="H129" s="230">
        <v>0.22</v>
      </c>
      <c r="I129" s="231"/>
      <c r="J129" s="232">
        <f>ROUND(I129*H129,2)</f>
        <v>0</v>
      </c>
      <c r="K129" s="233"/>
      <c r="L129" s="234"/>
      <c r="M129" s="235" t="s">
        <v>19</v>
      </c>
      <c r="N129" s="236" t="s">
        <v>46</v>
      </c>
      <c r="O129" s="86"/>
      <c r="P129" s="217">
        <f>O129*H129</f>
        <v>0</v>
      </c>
      <c r="Q129" s="217">
        <v>0.001</v>
      </c>
      <c r="R129" s="217">
        <f>Q129*H129</f>
        <v>0.00022000000000000001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186</v>
      </c>
      <c r="AT129" s="219" t="s">
        <v>212</v>
      </c>
      <c r="AU129" s="219" t="s">
        <v>85</v>
      </c>
      <c r="AY129" s="19" t="s">
        <v>147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83</v>
      </c>
      <c r="BK129" s="220">
        <f>ROUND(I129*H129,2)</f>
        <v>0</v>
      </c>
      <c r="BL129" s="19" t="s">
        <v>153</v>
      </c>
      <c r="BM129" s="219" t="s">
        <v>216</v>
      </c>
    </row>
    <row r="130" s="13" customFormat="1">
      <c r="A130" s="13"/>
      <c r="B130" s="237"/>
      <c r="C130" s="238"/>
      <c r="D130" s="239" t="s">
        <v>217</v>
      </c>
      <c r="E130" s="238"/>
      <c r="F130" s="240" t="s">
        <v>218</v>
      </c>
      <c r="G130" s="238"/>
      <c r="H130" s="241">
        <v>0.22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217</v>
      </c>
      <c r="AU130" s="247" t="s">
        <v>85</v>
      </c>
      <c r="AV130" s="13" t="s">
        <v>85</v>
      </c>
      <c r="AW130" s="13" t="s">
        <v>4</v>
      </c>
      <c r="AX130" s="13" t="s">
        <v>83</v>
      </c>
      <c r="AY130" s="247" t="s">
        <v>147</v>
      </c>
    </row>
    <row r="131" s="2" customFormat="1" ht="33" customHeight="1">
      <c r="A131" s="40"/>
      <c r="B131" s="41"/>
      <c r="C131" s="207" t="s">
        <v>219</v>
      </c>
      <c r="D131" s="207" t="s">
        <v>149</v>
      </c>
      <c r="E131" s="208" t="s">
        <v>220</v>
      </c>
      <c r="F131" s="209" t="s">
        <v>221</v>
      </c>
      <c r="G131" s="210" t="s">
        <v>159</v>
      </c>
      <c r="H131" s="211">
        <v>11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46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153</v>
      </c>
      <c r="AT131" s="219" t="s">
        <v>149</v>
      </c>
      <c r="AU131" s="219" t="s">
        <v>85</v>
      </c>
      <c r="AY131" s="19" t="s">
        <v>147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83</v>
      </c>
      <c r="BK131" s="220">
        <f>ROUND(I131*H131,2)</f>
        <v>0</v>
      </c>
      <c r="BL131" s="19" t="s">
        <v>153</v>
      </c>
      <c r="BM131" s="219" t="s">
        <v>222</v>
      </c>
    </row>
    <row r="132" s="2" customFormat="1">
      <c r="A132" s="40"/>
      <c r="B132" s="41"/>
      <c r="C132" s="42"/>
      <c r="D132" s="221" t="s">
        <v>155</v>
      </c>
      <c r="E132" s="42"/>
      <c r="F132" s="222" t="s">
        <v>223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155</v>
      </c>
      <c r="AU132" s="19" t="s">
        <v>85</v>
      </c>
    </row>
    <row r="133" s="12" customFormat="1" ht="22.8" customHeight="1">
      <c r="A133" s="12"/>
      <c r="B133" s="191"/>
      <c r="C133" s="192"/>
      <c r="D133" s="193" t="s">
        <v>74</v>
      </c>
      <c r="E133" s="205" t="s">
        <v>162</v>
      </c>
      <c r="F133" s="205" t="s">
        <v>224</v>
      </c>
      <c r="G133" s="192"/>
      <c r="H133" s="192"/>
      <c r="I133" s="195"/>
      <c r="J133" s="206">
        <f>BK133</f>
        <v>0</v>
      </c>
      <c r="K133" s="192"/>
      <c r="L133" s="197"/>
      <c r="M133" s="198"/>
      <c r="N133" s="199"/>
      <c r="O133" s="199"/>
      <c r="P133" s="200">
        <f>SUM(P134:P157)</f>
        <v>0</v>
      </c>
      <c r="Q133" s="199"/>
      <c r="R133" s="200">
        <f>SUM(R134:R157)</f>
        <v>55.240175700000002</v>
      </c>
      <c r="S133" s="199"/>
      <c r="T133" s="201">
        <f>SUM(T134:T157)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2" t="s">
        <v>83</v>
      </c>
      <c r="AT133" s="203" t="s">
        <v>74</v>
      </c>
      <c r="AU133" s="203" t="s">
        <v>83</v>
      </c>
      <c r="AY133" s="202" t="s">
        <v>147</v>
      </c>
      <c r="BK133" s="204">
        <f>SUM(BK134:BK157)</f>
        <v>0</v>
      </c>
    </row>
    <row r="134" s="2" customFormat="1" ht="37.8" customHeight="1">
      <c r="A134" s="40"/>
      <c r="B134" s="41"/>
      <c r="C134" s="207" t="s">
        <v>225</v>
      </c>
      <c r="D134" s="207" t="s">
        <v>149</v>
      </c>
      <c r="E134" s="208" t="s">
        <v>226</v>
      </c>
      <c r="F134" s="209" t="s">
        <v>227</v>
      </c>
      <c r="G134" s="210" t="s">
        <v>159</v>
      </c>
      <c r="H134" s="211">
        <v>113.255</v>
      </c>
      <c r="I134" s="212"/>
      <c r="J134" s="213">
        <f>ROUND(I134*H134,2)</f>
        <v>0</v>
      </c>
      <c r="K134" s="214"/>
      <c r="L134" s="46"/>
      <c r="M134" s="215" t="s">
        <v>19</v>
      </c>
      <c r="N134" s="216" t="s">
        <v>46</v>
      </c>
      <c r="O134" s="86"/>
      <c r="P134" s="217">
        <f>O134*H134</f>
        <v>0</v>
      </c>
      <c r="Q134" s="217">
        <v>0.1774</v>
      </c>
      <c r="R134" s="217">
        <f>Q134*H134</f>
        <v>20.091436999999999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153</v>
      </c>
      <c r="AT134" s="219" t="s">
        <v>149</v>
      </c>
      <c r="AU134" s="219" t="s">
        <v>85</v>
      </c>
      <c r="AY134" s="19" t="s">
        <v>147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83</v>
      </c>
      <c r="BK134" s="220">
        <f>ROUND(I134*H134,2)</f>
        <v>0</v>
      </c>
      <c r="BL134" s="19" t="s">
        <v>153</v>
      </c>
      <c r="BM134" s="219" t="s">
        <v>228</v>
      </c>
    </row>
    <row r="135" s="2" customFormat="1">
      <c r="A135" s="40"/>
      <c r="B135" s="41"/>
      <c r="C135" s="42"/>
      <c r="D135" s="221" t="s">
        <v>155</v>
      </c>
      <c r="E135" s="42"/>
      <c r="F135" s="222" t="s">
        <v>229</v>
      </c>
      <c r="G135" s="42"/>
      <c r="H135" s="42"/>
      <c r="I135" s="223"/>
      <c r="J135" s="42"/>
      <c r="K135" s="42"/>
      <c r="L135" s="46"/>
      <c r="M135" s="224"/>
      <c r="N135" s="22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155</v>
      </c>
      <c r="AU135" s="19" t="s">
        <v>85</v>
      </c>
    </row>
    <row r="136" s="14" customFormat="1">
      <c r="A136" s="14"/>
      <c r="B136" s="248"/>
      <c r="C136" s="249"/>
      <c r="D136" s="239" t="s">
        <v>217</v>
      </c>
      <c r="E136" s="250" t="s">
        <v>19</v>
      </c>
      <c r="F136" s="251" t="s">
        <v>230</v>
      </c>
      <c r="G136" s="249"/>
      <c r="H136" s="250" t="s">
        <v>19</v>
      </c>
      <c r="I136" s="252"/>
      <c r="J136" s="249"/>
      <c r="K136" s="249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217</v>
      </c>
      <c r="AU136" s="257" t="s">
        <v>85</v>
      </c>
      <c r="AV136" s="14" t="s">
        <v>83</v>
      </c>
      <c r="AW136" s="14" t="s">
        <v>37</v>
      </c>
      <c r="AX136" s="14" t="s">
        <v>75</v>
      </c>
      <c r="AY136" s="257" t="s">
        <v>147</v>
      </c>
    </row>
    <row r="137" s="14" customFormat="1">
      <c r="A137" s="14"/>
      <c r="B137" s="248"/>
      <c r="C137" s="249"/>
      <c r="D137" s="239" t="s">
        <v>217</v>
      </c>
      <c r="E137" s="250" t="s">
        <v>19</v>
      </c>
      <c r="F137" s="251" t="s">
        <v>231</v>
      </c>
      <c r="G137" s="249"/>
      <c r="H137" s="250" t="s">
        <v>19</v>
      </c>
      <c r="I137" s="252"/>
      <c r="J137" s="249"/>
      <c r="K137" s="249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217</v>
      </c>
      <c r="AU137" s="257" t="s">
        <v>85</v>
      </c>
      <c r="AV137" s="14" t="s">
        <v>83</v>
      </c>
      <c r="AW137" s="14" t="s">
        <v>37</v>
      </c>
      <c r="AX137" s="14" t="s">
        <v>75</v>
      </c>
      <c r="AY137" s="257" t="s">
        <v>147</v>
      </c>
    </row>
    <row r="138" s="13" customFormat="1">
      <c r="A138" s="13"/>
      <c r="B138" s="237"/>
      <c r="C138" s="238"/>
      <c r="D138" s="239" t="s">
        <v>217</v>
      </c>
      <c r="E138" s="258" t="s">
        <v>19</v>
      </c>
      <c r="F138" s="240" t="s">
        <v>232</v>
      </c>
      <c r="G138" s="238"/>
      <c r="H138" s="241">
        <v>113.255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217</v>
      </c>
      <c r="AU138" s="247" t="s">
        <v>85</v>
      </c>
      <c r="AV138" s="13" t="s">
        <v>85</v>
      </c>
      <c r="AW138" s="13" t="s">
        <v>37</v>
      </c>
      <c r="AX138" s="13" t="s">
        <v>75</v>
      </c>
      <c r="AY138" s="247" t="s">
        <v>147</v>
      </c>
    </row>
    <row r="139" s="15" customFormat="1">
      <c r="A139" s="15"/>
      <c r="B139" s="259"/>
      <c r="C139" s="260"/>
      <c r="D139" s="239" t="s">
        <v>217</v>
      </c>
      <c r="E139" s="261" t="s">
        <v>19</v>
      </c>
      <c r="F139" s="262" t="s">
        <v>233</v>
      </c>
      <c r="G139" s="260"/>
      <c r="H139" s="263">
        <v>113.255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9" t="s">
        <v>217</v>
      </c>
      <c r="AU139" s="269" t="s">
        <v>85</v>
      </c>
      <c r="AV139" s="15" t="s">
        <v>153</v>
      </c>
      <c r="AW139" s="15" t="s">
        <v>37</v>
      </c>
      <c r="AX139" s="15" t="s">
        <v>83</v>
      </c>
      <c r="AY139" s="269" t="s">
        <v>147</v>
      </c>
    </row>
    <row r="140" s="2" customFormat="1" ht="24.15" customHeight="1">
      <c r="A140" s="40"/>
      <c r="B140" s="41"/>
      <c r="C140" s="207" t="s">
        <v>234</v>
      </c>
      <c r="D140" s="207" t="s">
        <v>149</v>
      </c>
      <c r="E140" s="208" t="s">
        <v>235</v>
      </c>
      <c r="F140" s="209" t="s">
        <v>236</v>
      </c>
      <c r="G140" s="210" t="s">
        <v>152</v>
      </c>
      <c r="H140" s="211">
        <v>13.590999999999999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46</v>
      </c>
      <c r="O140" s="86"/>
      <c r="P140" s="217">
        <f>O140*H140</f>
        <v>0</v>
      </c>
      <c r="Q140" s="217">
        <v>2.5019800000000001</v>
      </c>
      <c r="R140" s="217">
        <f>Q140*H140</f>
        <v>34.004410180000001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153</v>
      </c>
      <c r="AT140" s="219" t="s">
        <v>149</v>
      </c>
      <c r="AU140" s="219" t="s">
        <v>85</v>
      </c>
      <c r="AY140" s="19" t="s">
        <v>147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83</v>
      </c>
      <c r="BK140" s="220">
        <f>ROUND(I140*H140,2)</f>
        <v>0</v>
      </c>
      <c r="BL140" s="19" t="s">
        <v>153</v>
      </c>
      <c r="BM140" s="219" t="s">
        <v>237</v>
      </c>
    </row>
    <row r="141" s="2" customFormat="1">
      <c r="A141" s="40"/>
      <c r="B141" s="41"/>
      <c r="C141" s="42"/>
      <c r="D141" s="221" t="s">
        <v>155</v>
      </c>
      <c r="E141" s="42"/>
      <c r="F141" s="222" t="s">
        <v>238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155</v>
      </c>
      <c r="AU141" s="19" t="s">
        <v>85</v>
      </c>
    </row>
    <row r="142" s="14" customFormat="1">
      <c r="A142" s="14"/>
      <c r="B142" s="248"/>
      <c r="C142" s="249"/>
      <c r="D142" s="239" t="s">
        <v>217</v>
      </c>
      <c r="E142" s="250" t="s">
        <v>19</v>
      </c>
      <c r="F142" s="251" t="s">
        <v>239</v>
      </c>
      <c r="G142" s="249"/>
      <c r="H142" s="250" t="s">
        <v>19</v>
      </c>
      <c r="I142" s="252"/>
      <c r="J142" s="249"/>
      <c r="K142" s="249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217</v>
      </c>
      <c r="AU142" s="257" t="s">
        <v>85</v>
      </c>
      <c r="AV142" s="14" t="s">
        <v>83</v>
      </c>
      <c r="AW142" s="14" t="s">
        <v>37</v>
      </c>
      <c r="AX142" s="14" t="s">
        <v>75</v>
      </c>
      <c r="AY142" s="257" t="s">
        <v>147</v>
      </c>
    </row>
    <row r="143" s="14" customFormat="1">
      <c r="A143" s="14"/>
      <c r="B143" s="248"/>
      <c r="C143" s="249"/>
      <c r="D143" s="239" t="s">
        <v>217</v>
      </c>
      <c r="E143" s="250" t="s">
        <v>19</v>
      </c>
      <c r="F143" s="251" t="s">
        <v>231</v>
      </c>
      <c r="G143" s="249"/>
      <c r="H143" s="250" t="s">
        <v>19</v>
      </c>
      <c r="I143" s="252"/>
      <c r="J143" s="249"/>
      <c r="K143" s="249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217</v>
      </c>
      <c r="AU143" s="257" t="s">
        <v>85</v>
      </c>
      <c r="AV143" s="14" t="s">
        <v>83</v>
      </c>
      <c r="AW143" s="14" t="s">
        <v>37</v>
      </c>
      <c r="AX143" s="14" t="s">
        <v>75</v>
      </c>
      <c r="AY143" s="257" t="s">
        <v>147</v>
      </c>
    </row>
    <row r="144" s="13" customFormat="1">
      <c r="A144" s="13"/>
      <c r="B144" s="237"/>
      <c r="C144" s="238"/>
      <c r="D144" s="239" t="s">
        <v>217</v>
      </c>
      <c r="E144" s="258" t="s">
        <v>19</v>
      </c>
      <c r="F144" s="240" t="s">
        <v>240</v>
      </c>
      <c r="G144" s="238"/>
      <c r="H144" s="241">
        <v>13.590999999999999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217</v>
      </c>
      <c r="AU144" s="247" t="s">
        <v>85</v>
      </c>
      <c r="AV144" s="13" t="s">
        <v>85</v>
      </c>
      <c r="AW144" s="13" t="s">
        <v>37</v>
      </c>
      <c r="AX144" s="13" t="s">
        <v>75</v>
      </c>
      <c r="AY144" s="247" t="s">
        <v>147</v>
      </c>
    </row>
    <row r="145" s="15" customFormat="1">
      <c r="A145" s="15"/>
      <c r="B145" s="259"/>
      <c r="C145" s="260"/>
      <c r="D145" s="239" t="s">
        <v>217</v>
      </c>
      <c r="E145" s="261" t="s">
        <v>19</v>
      </c>
      <c r="F145" s="262" t="s">
        <v>233</v>
      </c>
      <c r="G145" s="260"/>
      <c r="H145" s="263">
        <v>13.590999999999999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9" t="s">
        <v>217</v>
      </c>
      <c r="AU145" s="269" t="s">
        <v>85</v>
      </c>
      <c r="AV145" s="15" t="s">
        <v>153</v>
      </c>
      <c r="AW145" s="15" t="s">
        <v>37</v>
      </c>
      <c r="AX145" s="15" t="s">
        <v>83</v>
      </c>
      <c r="AY145" s="269" t="s">
        <v>147</v>
      </c>
    </row>
    <row r="146" s="2" customFormat="1" ht="24.15" customHeight="1">
      <c r="A146" s="40"/>
      <c r="B146" s="41"/>
      <c r="C146" s="207" t="s">
        <v>241</v>
      </c>
      <c r="D146" s="207" t="s">
        <v>149</v>
      </c>
      <c r="E146" s="208" t="s">
        <v>242</v>
      </c>
      <c r="F146" s="209" t="s">
        <v>243</v>
      </c>
      <c r="G146" s="210" t="s">
        <v>159</v>
      </c>
      <c r="H146" s="211">
        <v>135.90600000000001</v>
      </c>
      <c r="I146" s="212"/>
      <c r="J146" s="213">
        <f>ROUND(I146*H146,2)</f>
        <v>0</v>
      </c>
      <c r="K146" s="214"/>
      <c r="L146" s="46"/>
      <c r="M146" s="215" t="s">
        <v>19</v>
      </c>
      <c r="N146" s="216" t="s">
        <v>46</v>
      </c>
      <c r="O146" s="86"/>
      <c r="P146" s="217">
        <f>O146*H146</f>
        <v>0</v>
      </c>
      <c r="Q146" s="217">
        <v>0.0084200000000000004</v>
      </c>
      <c r="R146" s="217">
        <f>Q146*H146</f>
        <v>1.1443285200000002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153</v>
      </c>
      <c r="AT146" s="219" t="s">
        <v>149</v>
      </c>
      <c r="AU146" s="219" t="s">
        <v>85</v>
      </c>
      <c r="AY146" s="19" t="s">
        <v>147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83</v>
      </c>
      <c r="BK146" s="220">
        <f>ROUND(I146*H146,2)</f>
        <v>0</v>
      </c>
      <c r="BL146" s="19" t="s">
        <v>153</v>
      </c>
      <c r="BM146" s="219" t="s">
        <v>244</v>
      </c>
    </row>
    <row r="147" s="2" customFormat="1">
      <c r="A147" s="40"/>
      <c r="B147" s="41"/>
      <c r="C147" s="42"/>
      <c r="D147" s="221" t="s">
        <v>155</v>
      </c>
      <c r="E147" s="42"/>
      <c r="F147" s="222" t="s">
        <v>245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155</v>
      </c>
      <c r="AU147" s="19" t="s">
        <v>85</v>
      </c>
    </row>
    <row r="148" s="14" customFormat="1">
      <c r="A148" s="14"/>
      <c r="B148" s="248"/>
      <c r="C148" s="249"/>
      <c r="D148" s="239" t="s">
        <v>217</v>
      </c>
      <c r="E148" s="250" t="s">
        <v>19</v>
      </c>
      <c r="F148" s="251" t="s">
        <v>246</v>
      </c>
      <c r="G148" s="249"/>
      <c r="H148" s="250" t="s">
        <v>19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217</v>
      </c>
      <c r="AU148" s="257" t="s">
        <v>85</v>
      </c>
      <c r="AV148" s="14" t="s">
        <v>83</v>
      </c>
      <c r="AW148" s="14" t="s">
        <v>37</v>
      </c>
      <c r="AX148" s="14" t="s">
        <v>75</v>
      </c>
      <c r="AY148" s="257" t="s">
        <v>147</v>
      </c>
    </row>
    <row r="149" s="14" customFormat="1">
      <c r="A149" s="14"/>
      <c r="B149" s="248"/>
      <c r="C149" s="249"/>
      <c r="D149" s="239" t="s">
        <v>217</v>
      </c>
      <c r="E149" s="250" t="s">
        <v>19</v>
      </c>
      <c r="F149" s="251" t="s">
        <v>231</v>
      </c>
      <c r="G149" s="249"/>
      <c r="H149" s="250" t="s">
        <v>19</v>
      </c>
      <c r="I149" s="252"/>
      <c r="J149" s="249"/>
      <c r="K149" s="249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217</v>
      </c>
      <c r="AU149" s="257" t="s">
        <v>85</v>
      </c>
      <c r="AV149" s="14" t="s">
        <v>83</v>
      </c>
      <c r="AW149" s="14" t="s">
        <v>37</v>
      </c>
      <c r="AX149" s="14" t="s">
        <v>75</v>
      </c>
      <c r="AY149" s="257" t="s">
        <v>147</v>
      </c>
    </row>
    <row r="150" s="13" customFormat="1">
      <c r="A150" s="13"/>
      <c r="B150" s="237"/>
      <c r="C150" s="238"/>
      <c r="D150" s="239" t="s">
        <v>217</v>
      </c>
      <c r="E150" s="258" t="s">
        <v>19</v>
      </c>
      <c r="F150" s="240" t="s">
        <v>247</v>
      </c>
      <c r="G150" s="238"/>
      <c r="H150" s="241">
        <v>135.90600000000001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217</v>
      </c>
      <c r="AU150" s="247" t="s">
        <v>85</v>
      </c>
      <c r="AV150" s="13" t="s">
        <v>85</v>
      </c>
      <c r="AW150" s="13" t="s">
        <v>37</v>
      </c>
      <c r="AX150" s="13" t="s">
        <v>75</v>
      </c>
      <c r="AY150" s="247" t="s">
        <v>147</v>
      </c>
    </row>
    <row r="151" s="15" customFormat="1">
      <c r="A151" s="15"/>
      <c r="B151" s="259"/>
      <c r="C151" s="260"/>
      <c r="D151" s="239" t="s">
        <v>217</v>
      </c>
      <c r="E151" s="261" t="s">
        <v>19</v>
      </c>
      <c r="F151" s="262" t="s">
        <v>233</v>
      </c>
      <c r="G151" s="260"/>
      <c r="H151" s="263">
        <v>135.90600000000001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9" t="s">
        <v>217</v>
      </c>
      <c r="AU151" s="269" t="s">
        <v>85</v>
      </c>
      <c r="AV151" s="15" t="s">
        <v>153</v>
      </c>
      <c r="AW151" s="15" t="s">
        <v>37</v>
      </c>
      <c r="AX151" s="15" t="s">
        <v>83</v>
      </c>
      <c r="AY151" s="269" t="s">
        <v>147</v>
      </c>
    </row>
    <row r="152" s="2" customFormat="1" ht="24.15" customHeight="1">
      <c r="A152" s="40"/>
      <c r="B152" s="41"/>
      <c r="C152" s="207" t="s">
        <v>7</v>
      </c>
      <c r="D152" s="207" t="s">
        <v>149</v>
      </c>
      <c r="E152" s="208" t="s">
        <v>248</v>
      </c>
      <c r="F152" s="209" t="s">
        <v>249</v>
      </c>
      <c r="G152" s="210" t="s">
        <v>159</v>
      </c>
      <c r="H152" s="211">
        <v>135.90600000000001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46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153</v>
      </c>
      <c r="AT152" s="219" t="s">
        <v>149</v>
      </c>
      <c r="AU152" s="219" t="s">
        <v>85</v>
      </c>
      <c r="AY152" s="19" t="s">
        <v>147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83</v>
      </c>
      <c r="BK152" s="220">
        <f>ROUND(I152*H152,2)</f>
        <v>0</v>
      </c>
      <c r="BL152" s="19" t="s">
        <v>153</v>
      </c>
      <c r="BM152" s="219" t="s">
        <v>250</v>
      </c>
    </row>
    <row r="153" s="2" customFormat="1">
      <c r="A153" s="40"/>
      <c r="B153" s="41"/>
      <c r="C153" s="42"/>
      <c r="D153" s="221" t="s">
        <v>155</v>
      </c>
      <c r="E153" s="42"/>
      <c r="F153" s="222" t="s">
        <v>251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155</v>
      </c>
      <c r="AU153" s="19" t="s">
        <v>85</v>
      </c>
    </row>
    <row r="154" s="14" customFormat="1">
      <c r="A154" s="14"/>
      <c r="B154" s="248"/>
      <c r="C154" s="249"/>
      <c r="D154" s="239" t="s">
        <v>217</v>
      </c>
      <c r="E154" s="250" t="s">
        <v>19</v>
      </c>
      <c r="F154" s="251" t="s">
        <v>246</v>
      </c>
      <c r="G154" s="249"/>
      <c r="H154" s="250" t="s">
        <v>19</v>
      </c>
      <c r="I154" s="252"/>
      <c r="J154" s="249"/>
      <c r="K154" s="249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217</v>
      </c>
      <c r="AU154" s="257" t="s">
        <v>85</v>
      </c>
      <c r="AV154" s="14" t="s">
        <v>83</v>
      </c>
      <c r="AW154" s="14" t="s">
        <v>37</v>
      </c>
      <c r="AX154" s="14" t="s">
        <v>75</v>
      </c>
      <c r="AY154" s="257" t="s">
        <v>147</v>
      </c>
    </row>
    <row r="155" s="14" customFormat="1">
      <c r="A155" s="14"/>
      <c r="B155" s="248"/>
      <c r="C155" s="249"/>
      <c r="D155" s="239" t="s">
        <v>217</v>
      </c>
      <c r="E155" s="250" t="s">
        <v>19</v>
      </c>
      <c r="F155" s="251" t="s">
        <v>231</v>
      </c>
      <c r="G155" s="249"/>
      <c r="H155" s="250" t="s">
        <v>19</v>
      </c>
      <c r="I155" s="252"/>
      <c r="J155" s="249"/>
      <c r="K155" s="249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217</v>
      </c>
      <c r="AU155" s="257" t="s">
        <v>85</v>
      </c>
      <c r="AV155" s="14" t="s">
        <v>83</v>
      </c>
      <c r="AW155" s="14" t="s">
        <v>37</v>
      </c>
      <c r="AX155" s="14" t="s">
        <v>75</v>
      </c>
      <c r="AY155" s="257" t="s">
        <v>147</v>
      </c>
    </row>
    <row r="156" s="13" customFormat="1">
      <c r="A156" s="13"/>
      <c r="B156" s="237"/>
      <c r="C156" s="238"/>
      <c r="D156" s="239" t="s">
        <v>217</v>
      </c>
      <c r="E156" s="258" t="s">
        <v>19</v>
      </c>
      <c r="F156" s="240" t="s">
        <v>247</v>
      </c>
      <c r="G156" s="238"/>
      <c r="H156" s="241">
        <v>135.90600000000001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217</v>
      </c>
      <c r="AU156" s="247" t="s">
        <v>85</v>
      </c>
      <c r="AV156" s="13" t="s">
        <v>85</v>
      </c>
      <c r="AW156" s="13" t="s">
        <v>37</v>
      </c>
      <c r="AX156" s="13" t="s">
        <v>75</v>
      </c>
      <c r="AY156" s="247" t="s">
        <v>147</v>
      </c>
    </row>
    <row r="157" s="15" customFormat="1">
      <c r="A157" s="15"/>
      <c r="B157" s="259"/>
      <c r="C157" s="260"/>
      <c r="D157" s="239" t="s">
        <v>217</v>
      </c>
      <c r="E157" s="261" t="s">
        <v>19</v>
      </c>
      <c r="F157" s="262" t="s">
        <v>233</v>
      </c>
      <c r="G157" s="260"/>
      <c r="H157" s="263">
        <v>135.90600000000001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9" t="s">
        <v>217</v>
      </c>
      <c r="AU157" s="269" t="s">
        <v>85</v>
      </c>
      <c r="AV157" s="15" t="s">
        <v>153</v>
      </c>
      <c r="AW157" s="15" t="s">
        <v>37</v>
      </c>
      <c r="AX157" s="15" t="s">
        <v>83</v>
      </c>
      <c r="AY157" s="269" t="s">
        <v>147</v>
      </c>
    </row>
    <row r="158" s="12" customFormat="1" ht="22.8" customHeight="1">
      <c r="A158" s="12"/>
      <c r="B158" s="191"/>
      <c r="C158" s="192"/>
      <c r="D158" s="193" t="s">
        <v>74</v>
      </c>
      <c r="E158" s="205" t="s">
        <v>176</v>
      </c>
      <c r="F158" s="205" t="s">
        <v>252</v>
      </c>
      <c r="G158" s="192"/>
      <c r="H158" s="192"/>
      <c r="I158" s="195"/>
      <c r="J158" s="206">
        <f>BK158</f>
        <v>0</v>
      </c>
      <c r="K158" s="192"/>
      <c r="L158" s="197"/>
      <c r="M158" s="198"/>
      <c r="N158" s="199"/>
      <c r="O158" s="199"/>
      <c r="P158" s="200">
        <f>SUM(P159:P943)</f>
        <v>0</v>
      </c>
      <c r="Q158" s="199"/>
      <c r="R158" s="200">
        <f>SUM(R159:R943)</f>
        <v>47.19910139000001</v>
      </c>
      <c r="S158" s="199"/>
      <c r="T158" s="201">
        <f>SUM(T159:T943)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2" t="s">
        <v>83</v>
      </c>
      <c r="AT158" s="203" t="s">
        <v>74</v>
      </c>
      <c r="AU158" s="203" t="s">
        <v>83</v>
      </c>
      <c r="AY158" s="202" t="s">
        <v>147</v>
      </c>
      <c r="BK158" s="204">
        <f>SUM(BK159:BK943)</f>
        <v>0</v>
      </c>
    </row>
    <row r="159" s="2" customFormat="1" ht="24.15" customHeight="1">
      <c r="A159" s="40"/>
      <c r="B159" s="41"/>
      <c r="C159" s="207" t="s">
        <v>253</v>
      </c>
      <c r="D159" s="207" t="s">
        <v>149</v>
      </c>
      <c r="E159" s="208" t="s">
        <v>254</v>
      </c>
      <c r="F159" s="209" t="s">
        <v>255</v>
      </c>
      <c r="G159" s="210" t="s">
        <v>159</v>
      </c>
      <c r="H159" s="211">
        <v>10.08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46</v>
      </c>
      <c r="O159" s="86"/>
      <c r="P159" s="217">
        <f>O159*H159</f>
        <v>0</v>
      </c>
      <c r="Q159" s="217">
        <v>0.00025999999999999998</v>
      </c>
      <c r="R159" s="217">
        <f>Q159*H159</f>
        <v>0.0026208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153</v>
      </c>
      <c r="AT159" s="219" t="s">
        <v>149</v>
      </c>
      <c r="AU159" s="219" t="s">
        <v>85</v>
      </c>
      <c r="AY159" s="19" t="s">
        <v>147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83</v>
      </c>
      <c r="BK159" s="220">
        <f>ROUND(I159*H159,2)</f>
        <v>0</v>
      </c>
      <c r="BL159" s="19" t="s">
        <v>153</v>
      </c>
      <c r="BM159" s="219" t="s">
        <v>256</v>
      </c>
    </row>
    <row r="160" s="2" customFormat="1">
      <c r="A160" s="40"/>
      <c r="B160" s="41"/>
      <c r="C160" s="42"/>
      <c r="D160" s="221" t="s">
        <v>155</v>
      </c>
      <c r="E160" s="42"/>
      <c r="F160" s="222" t="s">
        <v>257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155</v>
      </c>
      <c r="AU160" s="19" t="s">
        <v>85</v>
      </c>
    </row>
    <row r="161" s="14" customFormat="1">
      <c r="A161" s="14"/>
      <c r="B161" s="248"/>
      <c r="C161" s="249"/>
      <c r="D161" s="239" t="s">
        <v>217</v>
      </c>
      <c r="E161" s="250" t="s">
        <v>19</v>
      </c>
      <c r="F161" s="251" t="s">
        <v>258</v>
      </c>
      <c r="G161" s="249"/>
      <c r="H161" s="250" t="s">
        <v>19</v>
      </c>
      <c r="I161" s="252"/>
      <c r="J161" s="249"/>
      <c r="K161" s="249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217</v>
      </c>
      <c r="AU161" s="257" t="s">
        <v>85</v>
      </c>
      <c r="AV161" s="14" t="s">
        <v>83</v>
      </c>
      <c r="AW161" s="14" t="s">
        <v>37</v>
      </c>
      <c r="AX161" s="14" t="s">
        <v>75</v>
      </c>
      <c r="AY161" s="257" t="s">
        <v>147</v>
      </c>
    </row>
    <row r="162" s="14" customFormat="1">
      <c r="A162" s="14"/>
      <c r="B162" s="248"/>
      <c r="C162" s="249"/>
      <c r="D162" s="239" t="s">
        <v>217</v>
      </c>
      <c r="E162" s="250" t="s">
        <v>19</v>
      </c>
      <c r="F162" s="251" t="s">
        <v>259</v>
      </c>
      <c r="G162" s="249"/>
      <c r="H162" s="250" t="s">
        <v>19</v>
      </c>
      <c r="I162" s="252"/>
      <c r="J162" s="249"/>
      <c r="K162" s="249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217</v>
      </c>
      <c r="AU162" s="257" t="s">
        <v>85</v>
      </c>
      <c r="AV162" s="14" t="s">
        <v>83</v>
      </c>
      <c r="AW162" s="14" t="s">
        <v>37</v>
      </c>
      <c r="AX162" s="14" t="s">
        <v>75</v>
      </c>
      <c r="AY162" s="257" t="s">
        <v>147</v>
      </c>
    </row>
    <row r="163" s="13" customFormat="1">
      <c r="A163" s="13"/>
      <c r="B163" s="237"/>
      <c r="C163" s="238"/>
      <c r="D163" s="239" t="s">
        <v>217</v>
      </c>
      <c r="E163" s="258" t="s">
        <v>19</v>
      </c>
      <c r="F163" s="240" t="s">
        <v>260</v>
      </c>
      <c r="G163" s="238"/>
      <c r="H163" s="241">
        <v>7.0800000000000001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217</v>
      </c>
      <c r="AU163" s="247" t="s">
        <v>85</v>
      </c>
      <c r="AV163" s="13" t="s">
        <v>85</v>
      </c>
      <c r="AW163" s="13" t="s">
        <v>37</v>
      </c>
      <c r="AX163" s="13" t="s">
        <v>75</v>
      </c>
      <c r="AY163" s="247" t="s">
        <v>147</v>
      </c>
    </row>
    <row r="164" s="14" customFormat="1">
      <c r="A164" s="14"/>
      <c r="B164" s="248"/>
      <c r="C164" s="249"/>
      <c r="D164" s="239" t="s">
        <v>217</v>
      </c>
      <c r="E164" s="250" t="s">
        <v>19</v>
      </c>
      <c r="F164" s="251" t="s">
        <v>261</v>
      </c>
      <c r="G164" s="249"/>
      <c r="H164" s="250" t="s">
        <v>19</v>
      </c>
      <c r="I164" s="252"/>
      <c r="J164" s="249"/>
      <c r="K164" s="249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217</v>
      </c>
      <c r="AU164" s="257" t="s">
        <v>85</v>
      </c>
      <c r="AV164" s="14" t="s">
        <v>83</v>
      </c>
      <c r="AW164" s="14" t="s">
        <v>37</v>
      </c>
      <c r="AX164" s="14" t="s">
        <v>75</v>
      </c>
      <c r="AY164" s="257" t="s">
        <v>147</v>
      </c>
    </row>
    <row r="165" s="13" customFormat="1">
      <c r="A165" s="13"/>
      <c r="B165" s="237"/>
      <c r="C165" s="238"/>
      <c r="D165" s="239" t="s">
        <v>217</v>
      </c>
      <c r="E165" s="258" t="s">
        <v>19</v>
      </c>
      <c r="F165" s="240" t="s">
        <v>262</v>
      </c>
      <c r="G165" s="238"/>
      <c r="H165" s="241">
        <v>3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7" t="s">
        <v>217</v>
      </c>
      <c r="AU165" s="247" t="s">
        <v>85</v>
      </c>
      <c r="AV165" s="13" t="s">
        <v>85</v>
      </c>
      <c r="AW165" s="13" t="s">
        <v>37</v>
      </c>
      <c r="AX165" s="13" t="s">
        <v>75</v>
      </c>
      <c r="AY165" s="247" t="s">
        <v>147</v>
      </c>
    </row>
    <row r="166" s="15" customFormat="1">
      <c r="A166" s="15"/>
      <c r="B166" s="259"/>
      <c r="C166" s="260"/>
      <c r="D166" s="239" t="s">
        <v>217</v>
      </c>
      <c r="E166" s="261" t="s">
        <v>19</v>
      </c>
      <c r="F166" s="262" t="s">
        <v>233</v>
      </c>
      <c r="G166" s="260"/>
      <c r="H166" s="263">
        <v>10.08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9" t="s">
        <v>217</v>
      </c>
      <c r="AU166" s="269" t="s">
        <v>85</v>
      </c>
      <c r="AV166" s="15" t="s">
        <v>153</v>
      </c>
      <c r="AW166" s="15" t="s">
        <v>37</v>
      </c>
      <c r="AX166" s="15" t="s">
        <v>83</v>
      </c>
      <c r="AY166" s="269" t="s">
        <v>147</v>
      </c>
    </row>
    <row r="167" s="2" customFormat="1" ht="24.15" customHeight="1">
      <c r="A167" s="40"/>
      <c r="B167" s="41"/>
      <c r="C167" s="207" t="s">
        <v>263</v>
      </c>
      <c r="D167" s="207" t="s">
        <v>149</v>
      </c>
      <c r="E167" s="208" t="s">
        <v>264</v>
      </c>
      <c r="F167" s="209" t="s">
        <v>265</v>
      </c>
      <c r="G167" s="210" t="s">
        <v>159</v>
      </c>
      <c r="H167" s="211">
        <v>10.08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46</v>
      </c>
      <c r="O167" s="86"/>
      <c r="P167" s="217">
        <f>O167*H167</f>
        <v>0</v>
      </c>
      <c r="Q167" s="217">
        <v>0.016760000000000001</v>
      </c>
      <c r="R167" s="217">
        <f>Q167*H167</f>
        <v>0.1689408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153</v>
      </c>
      <c r="AT167" s="219" t="s">
        <v>149</v>
      </c>
      <c r="AU167" s="219" t="s">
        <v>85</v>
      </c>
      <c r="AY167" s="19" t="s">
        <v>147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83</v>
      </c>
      <c r="BK167" s="220">
        <f>ROUND(I167*H167,2)</f>
        <v>0</v>
      </c>
      <c r="BL167" s="19" t="s">
        <v>153</v>
      </c>
      <c r="BM167" s="219" t="s">
        <v>266</v>
      </c>
    </row>
    <row r="168" s="2" customFormat="1">
      <c r="A168" s="40"/>
      <c r="B168" s="41"/>
      <c r="C168" s="42"/>
      <c r="D168" s="221" t="s">
        <v>155</v>
      </c>
      <c r="E168" s="42"/>
      <c r="F168" s="222" t="s">
        <v>267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155</v>
      </c>
      <c r="AU168" s="19" t="s">
        <v>85</v>
      </c>
    </row>
    <row r="169" s="14" customFormat="1">
      <c r="A169" s="14"/>
      <c r="B169" s="248"/>
      <c r="C169" s="249"/>
      <c r="D169" s="239" t="s">
        <v>217</v>
      </c>
      <c r="E169" s="250" t="s">
        <v>19</v>
      </c>
      <c r="F169" s="251" t="s">
        <v>258</v>
      </c>
      <c r="G169" s="249"/>
      <c r="H169" s="250" t="s">
        <v>19</v>
      </c>
      <c r="I169" s="252"/>
      <c r="J169" s="249"/>
      <c r="K169" s="249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217</v>
      </c>
      <c r="AU169" s="257" t="s">
        <v>85</v>
      </c>
      <c r="AV169" s="14" t="s">
        <v>83</v>
      </c>
      <c r="AW169" s="14" t="s">
        <v>37</v>
      </c>
      <c r="AX169" s="14" t="s">
        <v>75</v>
      </c>
      <c r="AY169" s="257" t="s">
        <v>147</v>
      </c>
    </row>
    <row r="170" s="14" customFormat="1">
      <c r="A170" s="14"/>
      <c r="B170" s="248"/>
      <c r="C170" s="249"/>
      <c r="D170" s="239" t="s">
        <v>217</v>
      </c>
      <c r="E170" s="250" t="s">
        <v>19</v>
      </c>
      <c r="F170" s="251" t="s">
        <v>259</v>
      </c>
      <c r="G170" s="249"/>
      <c r="H170" s="250" t="s">
        <v>19</v>
      </c>
      <c r="I170" s="252"/>
      <c r="J170" s="249"/>
      <c r="K170" s="249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217</v>
      </c>
      <c r="AU170" s="257" t="s">
        <v>85</v>
      </c>
      <c r="AV170" s="14" t="s">
        <v>83</v>
      </c>
      <c r="AW170" s="14" t="s">
        <v>37</v>
      </c>
      <c r="AX170" s="14" t="s">
        <v>75</v>
      </c>
      <c r="AY170" s="257" t="s">
        <v>147</v>
      </c>
    </row>
    <row r="171" s="13" customFormat="1">
      <c r="A171" s="13"/>
      <c r="B171" s="237"/>
      <c r="C171" s="238"/>
      <c r="D171" s="239" t="s">
        <v>217</v>
      </c>
      <c r="E171" s="258" t="s">
        <v>19</v>
      </c>
      <c r="F171" s="240" t="s">
        <v>260</v>
      </c>
      <c r="G171" s="238"/>
      <c r="H171" s="241">
        <v>7.0800000000000001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217</v>
      </c>
      <c r="AU171" s="247" t="s">
        <v>85</v>
      </c>
      <c r="AV171" s="13" t="s">
        <v>85</v>
      </c>
      <c r="AW171" s="13" t="s">
        <v>37</v>
      </c>
      <c r="AX171" s="13" t="s">
        <v>75</v>
      </c>
      <c r="AY171" s="247" t="s">
        <v>147</v>
      </c>
    </row>
    <row r="172" s="14" customFormat="1">
      <c r="A172" s="14"/>
      <c r="B172" s="248"/>
      <c r="C172" s="249"/>
      <c r="D172" s="239" t="s">
        <v>217</v>
      </c>
      <c r="E172" s="250" t="s">
        <v>19</v>
      </c>
      <c r="F172" s="251" t="s">
        <v>261</v>
      </c>
      <c r="G172" s="249"/>
      <c r="H172" s="250" t="s">
        <v>19</v>
      </c>
      <c r="I172" s="252"/>
      <c r="J172" s="249"/>
      <c r="K172" s="249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217</v>
      </c>
      <c r="AU172" s="257" t="s">
        <v>85</v>
      </c>
      <c r="AV172" s="14" t="s">
        <v>83</v>
      </c>
      <c r="AW172" s="14" t="s">
        <v>37</v>
      </c>
      <c r="AX172" s="14" t="s">
        <v>75</v>
      </c>
      <c r="AY172" s="257" t="s">
        <v>147</v>
      </c>
    </row>
    <row r="173" s="13" customFormat="1">
      <c r="A173" s="13"/>
      <c r="B173" s="237"/>
      <c r="C173" s="238"/>
      <c r="D173" s="239" t="s">
        <v>217</v>
      </c>
      <c r="E173" s="258" t="s">
        <v>19</v>
      </c>
      <c r="F173" s="240" t="s">
        <v>262</v>
      </c>
      <c r="G173" s="238"/>
      <c r="H173" s="241">
        <v>3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217</v>
      </c>
      <c r="AU173" s="247" t="s">
        <v>85</v>
      </c>
      <c r="AV173" s="13" t="s">
        <v>85</v>
      </c>
      <c r="AW173" s="13" t="s">
        <v>37</v>
      </c>
      <c r="AX173" s="13" t="s">
        <v>75</v>
      </c>
      <c r="AY173" s="247" t="s">
        <v>147</v>
      </c>
    </row>
    <row r="174" s="15" customFormat="1">
      <c r="A174" s="15"/>
      <c r="B174" s="259"/>
      <c r="C174" s="260"/>
      <c r="D174" s="239" t="s">
        <v>217</v>
      </c>
      <c r="E174" s="261" t="s">
        <v>19</v>
      </c>
      <c r="F174" s="262" t="s">
        <v>233</v>
      </c>
      <c r="G174" s="260"/>
      <c r="H174" s="263">
        <v>10.08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9" t="s">
        <v>217</v>
      </c>
      <c r="AU174" s="269" t="s">
        <v>85</v>
      </c>
      <c r="AV174" s="15" t="s">
        <v>153</v>
      </c>
      <c r="AW174" s="15" t="s">
        <v>37</v>
      </c>
      <c r="AX174" s="15" t="s">
        <v>83</v>
      </c>
      <c r="AY174" s="269" t="s">
        <v>147</v>
      </c>
    </row>
    <row r="175" s="2" customFormat="1" ht="33" customHeight="1">
      <c r="A175" s="40"/>
      <c r="B175" s="41"/>
      <c r="C175" s="207" t="s">
        <v>268</v>
      </c>
      <c r="D175" s="207" t="s">
        <v>149</v>
      </c>
      <c r="E175" s="208" t="s">
        <v>269</v>
      </c>
      <c r="F175" s="209" t="s">
        <v>270</v>
      </c>
      <c r="G175" s="210" t="s">
        <v>159</v>
      </c>
      <c r="H175" s="211">
        <v>10</v>
      </c>
      <c r="I175" s="212"/>
      <c r="J175" s="213">
        <f>ROUND(I175*H175,2)</f>
        <v>0</v>
      </c>
      <c r="K175" s="214"/>
      <c r="L175" s="46"/>
      <c r="M175" s="215" t="s">
        <v>19</v>
      </c>
      <c r="N175" s="216" t="s">
        <v>46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153</v>
      </c>
      <c r="AT175" s="219" t="s">
        <v>149</v>
      </c>
      <c r="AU175" s="219" t="s">
        <v>85</v>
      </c>
      <c r="AY175" s="19" t="s">
        <v>147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83</v>
      </c>
      <c r="BK175" s="220">
        <f>ROUND(I175*H175,2)</f>
        <v>0</v>
      </c>
      <c r="BL175" s="19" t="s">
        <v>153</v>
      </c>
      <c r="BM175" s="219" t="s">
        <v>271</v>
      </c>
    </row>
    <row r="176" s="2" customFormat="1">
      <c r="A176" s="40"/>
      <c r="B176" s="41"/>
      <c r="C176" s="42"/>
      <c r="D176" s="221" t="s">
        <v>155</v>
      </c>
      <c r="E176" s="42"/>
      <c r="F176" s="222" t="s">
        <v>272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155</v>
      </c>
      <c r="AU176" s="19" t="s">
        <v>85</v>
      </c>
    </row>
    <row r="177" s="14" customFormat="1">
      <c r="A177" s="14"/>
      <c r="B177" s="248"/>
      <c r="C177" s="249"/>
      <c r="D177" s="239" t="s">
        <v>217</v>
      </c>
      <c r="E177" s="250" t="s">
        <v>19</v>
      </c>
      <c r="F177" s="251" t="s">
        <v>273</v>
      </c>
      <c r="G177" s="249"/>
      <c r="H177" s="250" t="s">
        <v>19</v>
      </c>
      <c r="I177" s="252"/>
      <c r="J177" s="249"/>
      <c r="K177" s="249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217</v>
      </c>
      <c r="AU177" s="257" t="s">
        <v>85</v>
      </c>
      <c r="AV177" s="14" t="s">
        <v>83</v>
      </c>
      <c r="AW177" s="14" t="s">
        <v>37</v>
      </c>
      <c r="AX177" s="14" t="s">
        <v>75</v>
      </c>
      <c r="AY177" s="257" t="s">
        <v>147</v>
      </c>
    </row>
    <row r="178" s="13" customFormat="1">
      <c r="A178" s="13"/>
      <c r="B178" s="237"/>
      <c r="C178" s="238"/>
      <c r="D178" s="239" t="s">
        <v>217</v>
      </c>
      <c r="E178" s="258" t="s">
        <v>19</v>
      </c>
      <c r="F178" s="240" t="s">
        <v>274</v>
      </c>
      <c r="G178" s="238"/>
      <c r="H178" s="241">
        <v>10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217</v>
      </c>
      <c r="AU178" s="247" t="s">
        <v>85</v>
      </c>
      <c r="AV178" s="13" t="s">
        <v>85</v>
      </c>
      <c r="AW178" s="13" t="s">
        <v>37</v>
      </c>
      <c r="AX178" s="13" t="s">
        <v>83</v>
      </c>
      <c r="AY178" s="247" t="s">
        <v>147</v>
      </c>
    </row>
    <row r="179" s="2" customFormat="1" ht="37.8" customHeight="1">
      <c r="A179" s="40"/>
      <c r="B179" s="41"/>
      <c r="C179" s="207" t="s">
        <v>275</v>
      </c>
      <c r="D179" s="207" t="s">
        <v>149</v>
      </c>
      <c r="E179" s="208" t="s">
        <v>276</v>
      </c>
      <c r="F179" s="209" t="s">
        <v>277</v>
      </c>
      <c r="G179" s="210" t="s">
        <v>278</v>
      </c>
      <c r="H179" s="211">
        <v>17.16</v>
      </c>
      <c r="I179" s="212"/>
      <c r="J179" s="213">
        <f>ROUND(I179*H179,2)</f>
        <v>0</v>
      </c>
      <c r="K179" s="214"/>
      <c r="L179" s="46"/>
      <c r="M179" s="215" t="s">
        <v>19</v>
      </c>
      <c r="N179" s="216" t="s">
        <v>46</v>
      </c>
      <c r="O179" s="86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9" t="s">
        <v>153</v>
      </c>
      <c r="AT179" s="219" t="s">
        <v>149</v>
      </c>
      <c r="AU179" s="219" t="s">
        <v>85</v>
      </c>
      <c r="AY179" s="19" t="s">
        <v>147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19" t="s">
        <v>83</v>
      </c>
      <c r="BK179" s="220">
        <f>ROUND(I179*H179,2)</f>
        <v>0</v>
      </c>
      <c r="BL179" s="19" t="s">
        <v>153</v>
      </c>
      <c r="BM179" s="219" t="s">
        <v>279</v>
      </c>
    </row>
    <row r="180" s="2" customFormat="1">
      <c r="A180" s="40"/>
      <c r="B180" s="41"/>
      <c r="C180" s="42"/>
      <c r="D180" s="221" t="s">
        <v>155</v>
      </c>
      <c r="E180" s="42"/>
      <c r="F180" s="222" t="s">
        <v>280</v>
      </c>
      <c r="G180" s="42"/>
      <c r="H180" s="42"/>
      <c r="I180" s="223"/>
      <c r="J180" s="42"/>
      <c r="K180" s="42"/>
      <c r="L180" s="46"/>
      <c r="M180" s="224"/>
      <c r="N180" s="225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155</v>
      </c>
      <c r="AU180" s="19" t="s">
        <v>85</v>
      </c>
    </row>
    <row r="181" s="14" customFormat="1">
      <c r="A181" s="14"/>
      <c r="B181" s="248"/>
      <c r="C181" s="249"/>
      <c r="D181" s="239" t="s">
        <v>217</v>
      </c>
      <c r="E181" s="250" t="s">
        <v>19</v>
      </c>
      <c r="F181" s="251" t="s">
        <v>281</v>
      </c>
      <c r="G181" s="249"/>
      <c r="H181" s="250" t="s">
        <v>19</v>
      </c>
      <c r="I181" s="252"/>
      <c r="J181" s="249"/>
      <c r="K181" s="249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217</v>
      </c>
      <c r="AU181" s="257" t="s">
        <v>85</v>
      </c>
      <c r="AV181" s="14" t="s">
        <v>83</v>
      </c>
      <c r="AW181" s="14" t="s">
        <v>37</v>
      </c>
      <c r="AX181" s="14" t="s">
        <v>75</v>
      </c>
      <c r="AY181" s="257" t="s">
        <v>147</v>
      </c>
    </row>
    <row r="182" s="13" customFormat="1">
      <c r="A182" s="13"/>
      <c r="B182" s="237"/>
      <c r="C182" s="238"/>
      <c r="D182" s="239" t="s">
        <v>217</v>
      </c>
      <c r="E182" s="258" t="s">
        <v>19</v>
      </c>
      <c r="F182" s="240" t="s">
        <v>282</v>
      </c>
      <c r="G182" s="238"/>
      <c r="H182" s="241">
        <v>17.16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217</v>
      </c>
      <c r="AU182" s="247" t="s">
        <v>85</v>
      </c>
      <c r="AV182" s="13" t="s">
        <v>85</v>
      </c>
      <c r="AW182" s="13" t="s">
        <v>37</v>
      </c>
      <c r="AX182" s="13" t="s">
        <v>75</v>
      </c>
      <c r="AY182" s="247" t="s">
        <v>147</v>
      </c>
    </row>
    <row r="183" s="15" customFormat="1">
      <c r="A183" s="15"/>
      <c r="B183" s="259"/>
      <c r="C183" s="260"/>
      <c r="D183" s="239" t="s">
        <v>217</v>
      </c>
      <c r="E183" s="261" t="s">
        <v>19</v>
      </c>
      <c r="F183" s="262" t="s">
        <v>233</v>
      </c>
      <c r="G183" s="260"/>
      <c r="H183" s="263">
        <v>17.16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9" t="s">
        <v>217</v>
      </c>
      <c r="AU183" s="269" t="s">
        <v>85</v>
      </c>
      <c r="AV183" s="15" t="s">
        <v>153</v>
      </c>
      <c r="AW183" s="15" t="s">
        <v>37</v>
      </c>
      <c r="AX183" s="15" t="s">
        <v>83</v>
      </c>
      <c r="AY183" s="269" t="s">
        <v>147</v>
      </c>
    </row>
    <row r="184" s="2" customFormat="1" ht="66.75" customHeight="1">
      <c r="A184" s="40"/>
      <c r="B184" s="41"/>
      <c r="C184" s="207" t="s">
        <v>283</v>
      </c>
      <c r="D184" s="207" t="s">
        <v>149</v>
      </c>
      <c r="E184" s="208" t="s">
        <v>284</v>
      </c>
      <c r="F184" s="209" t="s">
        <v>285</v>
      </c>
      <c r="G184" s="210" t="s">
        <v>159</v>
      </c>
      <c r="H184" s="211">
        <v>183.77500000000001</v>
      </c>
      <c r="I184" s="212"/>
      <c r="J184" s="213">
        <f>ROUND(I184*H184,2)</f>
        <v>0</v>
      </c>
      <c r="K184" s="214"/>
      <c r="L184" s="46"/>
      <c r="M184" s="215" t="s">
        <v>19</v>
      </c>
      <c r="N184" s="216" t="s">
        <v>46</v>
      </c>
      <c r="O184" s="86"/>
      <c r="P184" s="217">
        <f>O184*H184</f>
        <v>0</v>
      </c>
      <c r="Q184" s="217">
        <v>0.0086999999999999994</v>
      </c>
      <c r="R184" s="217">
        <f>Q184*H184</f>
        <v>1.5988424999999999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153</v>
      </c>
      <c r="AT184" s="219" t="s">
        <v>149</v>
      </c>
      <c r="AU184" s="219" t="s">
        <v>85</v>
      </c>
      <c r="AY184" s="19" t="s">
        <v>147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83</v>
      </c>
      <c r="BK184" s="220">
        <f>ROUND(I184*H184,2)</f>
        <v>0</v>
      </c>
      <c r="BL184" s="19" t="s">
        <v>153</v>
      </c>
      <c r="BM184" s="219" t="s">
        <v>286</v>
      </c>
    </row>
    <row r="185" s="2" customFormat="1">
      <c r="A185" s="40"/>
      <c r="B185" s="41"/>
      <c r="C185" s="42"/>
      <c r="D185" s="221" t="s">
        <v>155</v>
      </c>
      <c r="E185" s="42"/>
      <c r="F185" s="222" t="s">
        <v>287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155</v>
      </c>
      <c r="AU185" s="19" t="s">
        <v>85</v>
      </c>
    </row>
    <row r="186" s="14" customFormat="1">
      <c r="A186" s="14"/>
      <c r="B186" s="248"/>
      <c r="C186" s="249"/>
      <c r="D186" s="239" t="s">
        <v>217</v>
      </c>
      <c r="E186" s="250" t="s">
        <v>19</v>
      </c>
      <c r="F186" s="251" t="s">
        <v>288</v>
      </c>
      <c r="G186" s="249"/>
      <c r="H186" s="250" t="s">
        <v>19</v>
      </c>
      <c r="I186" s="252"/>
      <c r="J186" s="249"/>
      <c r="K186" s="249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217</v>
      </c>
      <c r="AU186" s="257" t="s">
        <v>85</v>
      </c>
      <c r="AV186" s="14" t="s">
        <v>83</v>
      </c>
      <c r="AW186" s="14" t="s">
        <v>37</v>
      </c>
      <c r="AX186" s="14" t="s">
        <v>75</v>
      </c>
      <c r="AY186" s="257" t="s">
        <v>147</v>
      </c>
    </row>
    <row r="187" s="13" customFormat="1">
      <c r="A187" s="13"/>
      <c r="B187" s="237"/>
      <c r="C187" s="238"/>
      <c r="D187" s="239" t="s">
        <v>217</v>
      </c>
      <c r="E187" s="258" t="s">
        <v>19</v>
      </c>
      <c r="F187" s="240" t="s">
        <v>289</v>
      </c>
      <c r="G187" s="238"/>
      <c r="H187" s="241">
        <v>16.280000000000001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217</v>
      </c>
      <c r="AU187" s="247" t="s">
        <v>85</v>
      </c>
      <c r="AV187" s="13" t="s">
        <v>85</v>
      </c>
      <c r="AW187" s="13" t="s">
        <v>37</v>
      </c>
      <c r="AX187" s="13" t="s">
        <v>75</v>
      </c>
      <c r="AY187" s="247" t="s">
        <v>147</v>
      </c>
    </row>
    <row r="188" s="13" customFormat="1">
      <c r="A188" s="13"/>
      <c r="B188" s="237"/>
      <c r="C188" s="238"/>
      <c r="D188" s="239" t="s">
        <v>217</v>
      </c>
      <c r="E188" s="258" t="s">
        <v>19</v>
      </c>
      <c r="F188" s="240" t="s">
        <v>290</v>
      </c>
      <c r="G188" s="238"/>
      <c r="H188" s="241">
        <v>23.539999999999999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217</v>
      </c>
      <c r="AU188" s="247" t="s">
        <v>85</v>
      </c>
      <c r="AV188" s="13" t="s">
        <v>85</v>
      </c>
      <c r="AW188" s="13" t="s">
        <v>37</v>
      </c>
      <c r="AX188" s="13" t="s">
        <v>75</v>
      </c>
      <c r="AY188" s="247" t="s">
        <v>147</v>
      </c>
    </row>
    <row r="189" s="14" customFormat="1">
      <c r="A189" s="14"/>
      <c r="B189" s="248"/>
      <c r="C189" s="249"/>
      <c r="D189" s="239" t="s">
        <v>217</v>
      </c>
      <c r="E189" s="250" t="s">
        <v>19</v>
      </c>
      <c r="F189" s="251" t="s">
        <v>291</v>
      </c>
      <c r="G189" s="249"/>
      <c r="H189" s="250" t="s">
        <v>19</v>
      </c>
      <c r="I189" s="252"/>
      <c r="J189" s="249"/>
      <c r="K189" s="249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217</v>
      </c>
      <c r="AU189" s="257" t="s">
        <v>85</v>
      </c>
      <c r="AV189" s="14" t="s">
        <v>83</v>
      </c>
      <c r="AW189" s="14" t="s">
        <v>37</v>
      </c>
      <c r="AX189" s="14" t="s">
        <v>75</v>
      </c>
      <c r="AY189" s="257" t="s">
        <v>147</v>
      </c>
    </row>
    <row r="190" s="13" customFormat="1">
      <c r="A190" s="13"/>
      <c r="B190" s="237"/>
      <c r="C190" s="238"/>
      <c r="D190" s="239" t="s">
        <v>217</v>
      </c>
      <c r="E190" s="258" t="s">
        <v>19</v>
      </c>
      <c r="F190" s="240" t="s">
        <v>292</v>
      </c>
      <c r="G190" s="238"/>
      <c r="H190" s="241">
        <v>5.2000000000000002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217</v>
      </c>
      <c r="AU190" s="247" t="s">
        <v>85</v>
      </c>
      <c r="AV190" s="13" t="s">
        <v>85</v>
      </c>
      <c r="AW190" s="13" t="s">
        <v>37</v>
      </c>
      <c r="AX190" s="13" t="s">
        <v>75</v>
      </c>
      <c r="AY190" s="247" t="s">
        <v>147</v>
      </c>
    </row>
    <row r="191" s="13" customFormat="1">
      <c r="A191" s="13"/>
      <c r="B191" s="237"/>
      <c r="C191" s="238"/>
      <c r="D191" s="239" t="s">
        <v>217</v>
      </c>
      <c r="E191" s="258" t="s">
        <v>19</v>
      </c>
      <c r="F191" s="240" t="s">
        <v>293</v>
      </c>
      <c r="G191" s="238"/>
      <c r="H191" s="241">
        <v>22.748000000000001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217</v>
      </c>
      <c r="AU191" s="247" t="s">
        <v>85</v>
      </c>
      <c r="AV191" s="13" t="s">
        <v>85</v>
      </c>
      <c r="AW191" s="13" t="s">
        <v>37</v>
      </c>
      <c r="AX191" s="13" t="s">
        <v>75</v>
      </c>
      <c r="AY191" s="247" t="s">
        <v>147</v>
      </c>
    </row>
    <row r="192" s="13" customFormat="1">
      <c r="A192" s="13"/>
      <c r="B192" s="237"/>
      <c r="C192" s="238"/>
      <c r="D192" s="239" t="s">
        <v>217</v>
      </c>
      <c r="E192" s="258" t="s">
        <v>19</v>
      </c>
      <c r="F192" s="240" t="s">
        <v>294</v>
      </c>
      <c r="G192" s="238"/>
      <c r="H192" s="241">
        <v>17.074999999999999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217</v>
      </c>
      <c r="AU192" s="247" t="s">
        <v>85</v>
      </c>
      <c r="AV192" s="13" t="s">
        <v>85</v>
      </c>
      <c r="AW192" s="13" t="s">
        <v>37</v>
      </c>
      <c r="AX192" s="13" t="s">
        <v>75</v>
      </c>
      <c r="AY192" s="247" t="s">
        <v>147</v>
      </c>
    </row>
    <row r="193" s="14" customFormat="1">
      <c r="A193" s="14"/>
      <c r="B193" s="248"/>
      <c r="C193" s="249"/>
      <c r="D193" s="239" t="s">
        <v>217</v>
      </c>
      <c r="E193" s="250" t="s">
        <v>19</v>
      </c>
      <c r="F193" s="251" t="s">
        <v>295</v>
      </c>
      <c r="G193" s="249"/>
      <c r="H193" s="250" t="s">
        <v>19</v>
      </c>
      <c r="I193" s="252"/>
      <c r="J193" s="249"/>
      <c r="K193" s="249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217</v>
      </c>
      <c r="AU193" s="257" t="s">
        <v>85</v>
      </c>
      <c r="AV193" s="14" t="s">
        <v>83</v>
      </c>
      <c r="AW193" s="14" t="s">
        <v>37</v>
      </c>
      <c r="AX193" s="14" t="s">
        <v>75</v>
      </c>
      <c r="AY193" s="257" t="s">
        <v>147</v>
      </c>
    </row>
    <row r="194" s="13" customFormat="1">
      <c r="A194" s="13"/>
      <c r="B194" s="237"/>
      <c r="C194" s="238"/>
      <c r="D194" s="239" t="s">
        <v>217</v>
      </c>
      <c r="E194" s="258" t="s">
        <v>19</v>
      </c>
      <c r="F194" s="240" t="s">
        <v>296</v>
      </c>
      <c r="G194" s="238"/>
      <c r="H194" s="241">
        <v>23.538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217</v>
      </c>
      <c r="AU194" s="247" t="s">
        <v>85</v>
      </c>
      <c r="AV194" s="13" t="s">
        <v>85</v>
      </c>
      <c r="AW194" s="13" t="s">
        <v>37</v>
      </c>
      <c r="AX194" s="13" t="s">
        <v>75</v>
      </c>
      <c r="AY194" s="247" t="s">
        <v>147</v>
      </c>
    </row>
    <row r="195" s="14" customFormat="1">
      <c r="A195" s="14"/>
      <c r="B195" s="248"/>
      <c r="C195" s="249"/>
      <c r="D195" s="239" t="s">
        <v>217</v>
      </c>
      <c r="E195" s="250" t="s">
        <v>19</v>
      </c>
      <c r="F195" s="251" t="s">
        <v>297</v>
      </c>
      <c r="G195" s="249"/>
      <c r="H195" s="250" t="s">
        <v>19</v>
      </c>
      <c r="I195" s="252"/>
      <c r="J195" s="249"/>
      <c r="K195" s="249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217</v>
      </c>
      <c r="AU195" s="257" t="s">
        <v>85</v>
      </c>
      <c r="AV195" s="14" t="s">
        <v>83</v>
      </c>
      <c r="AW195" s="14" t="s">
        <v>37</v>
      </c>
      <c r="AX195" s="14" t="s">
        <v>75</v>
      </c>
      <c r="AY195" s="257" t="s">
        <v>147</v>
      </c>
    </row>
    <row r="196" s="13" customFormat="1">
      <c r="A196" s="13"/>
      <c r="B196" s="237"/>
      <c r="C196" s="238"/>
      <c r="D196" s="239" t="s">
        <v>217</v>
      </c>
      <c r="E196" s="258" t="s">
        <v>19</v>
      </c>
      <c r="F196" s="240" t="s">
        <v>298</v>
      </c>
      <c r="G196" s="238"/>
      <c r="H196" s="241">
        <v>47.454000000000001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217</v>
      </c>
      <c r="AU196" s="247" t="s">
        <v>85</v>
      </c>
      <c r="AV196" s="13" t="s">
        <v>85</v>
      </c>
      <c r="AW196" s="13" t="s">
        <v>37</v>
      </c>
      <c r="AX196" s="13" t="s">
        <v>75</v>
      </c>
      <c r="AY196" s="247" t="s">
        <v>147</v>
      </c>
    </row>
    <row r="197" s="14" customFormat="1">
      <c r="A197" s="14"/>
      <c r="B197" s="248"/>
      <c r="C197" s="249"/>
      <c r="D197" s="239" t="s">
        <v>217</v>
      </c>
      <c r="E197" s="250" t="s">
        <v>19</v>
      </c>
      <c r="F197" s="251" t="s">
        <v>299</v>
      </c>
      <c r="G197" s="249"/>
      <c r="H197" s="250" t="s">
        <v>19</v>
      </c>
      <c r="I197" s="252"/>
      <c r="J197" s="249"/>
      <c r="K197" s="249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217</v>
      </c>
      <c r="AU197" s="257" t="s">
        <v>85</v>
      </c>
      <c r="AV197" s="14" t="s">
        <v>83</v>
      </c>
      <c r="AW197" s="14" t="s">
        <v>37</v>
      </c>
      <c r="AX197" s="14" t="s">
        <v>75</v>
      </c>
      <c r="AY197" s="257" t="s">
        <v>147</v>
      </c>
    </row>
    <row r="198" s="13" customFormat="1">
      <c r="A198" s="13"/>
      <c r="B198" s="237"/>
      <c r="C198" s="238"/>
      <c r="D198" s="239" t="s">
        <v>217</v>
      </c>
      <c r="E198" s="258" t="s">
        <v>19</v>
      </c>
      <c r="F198" s="240" t="s">
        <v>300</v>
      </c>
      <c r="G198" s="238"/>
      <c r="H198" s="241">
        <v>12.869999999999999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217</v>
      </c>
      <c r="AU198" s="247" t="s">
        <v>85</v>
      </c>
      <c r="AV198" s="13" t="s">
        <v>85</v>
      </c>
      <c r="AW198" s="13" t="s">
        <v>37</v>
      </c>
      <c r="AX198" s="13" t="s">
        <v>75</v>
      </c>
      <c r="AY198" s="247" t="s">
        <v>147</v>
      </c>
    </row>
    <row r="199" s="13" customFormat="1">
      <c r="A199" s="13"/>
      <c r="B199" s="237"/>
      <c r="C199" s="238"/>
      <c r="D199" s="239" t="s">
        <v>217</v>
      </c>
      <c r="E199" s="258" t="s">
        <v>19</v>
      </c>
      <c r="F199" s="240" t="s">
        <v>301</v>
      </c>
      <c r="G199" s="238"/>
      <c r="H199" s="241">
        <v>15.07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217</v>
      </c>
      <c r="AU199" s="247" t="s">
        <v>85</v>
      </c>
      <c r="AV199" s="13" t="s">
        <v>85</v>
      </c>
      <c r="AW199" s="13" t="s">
        <v>37</v>
      </c>
      <c r="AX199" s="13" t="s">
        <v>75</v>
      </c>
      <c r="AY199" s="247" t="s">
        <v>147</v>
      </c>
    </row>
    <row r="200" s="15" customFormat="1">
      <c r="A200" s="15"/>
      <c r="B200" s="259"/>
      <c r="C200" s="260"/>
      <c r="D200" s="239" t="s">
        <v>217</v>
      </c>
      <c r="E200" s="261" t="s">
        <v>19</v>
      </c>
      <c r="F200" s="262" t="s">
        <v>233</v>
      </c>
      <c r="G200" s="260"/>
      <c r="H200" s="263">
        <v>183.77500000000001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9" t="s">
        <v>217</v>
      </c>
      <c r="AU200" s="269" t="s">
        <v>85</v>
      </c>
      <c r="AV200" s="15" t="s">
        <v>153</v>
      </c>
      <c r="AW200" s="15" t="s">
        <v>37</v>
      </c>
      <c r="AX200" s="15" t="s">
        <v>83</v>
      </c>
      <c r="AY200" s="269" t="s">
        <v>147</v>
      </c>
    </row>
    <row r="201" s="2" customFormat="1" ht="16.5" customHeight="1">
      <c r="A201" s="40"/>
      <c r="B201" s="41"/>
      <c r="C201" s="226" t="s">
        <v>302</v>
      </c>
      <c r="D201" s="226" t="s">
        <v>212</v>
      </c>
      <c r="E201" s="227" t="s">
        <v>303</v>
      </c>
      <c r="F201" s="228" t="s">
        <v>304</v>
      </c>
      <c r="G201" s="229" t="s">
        <v>159</v>
      </c>
      <c r="H201" s="230">
        <v>211.34100000000001</v>
      </c>
      <c r="I201" s="231"/>
      <c r="J201" s="232">
        <f>ROUND(I201*H201,2)</f>
        <v>0</v>
      </c>
      <c r="K201" s="233"/>
      <c r="L201" s="234"/>
      <c r="M201" s="235" t="s">
        <v>19</v>
      </c>
      <c r="N201" s="236" t="s">
        <v>46</v>
      </c>
      <c r="O201" s="86"/>
      <c r="P201" s="217">
        <f>O201*H201</f>
        <v>0</v>
      </c>
      <c r="Q201" s="217">
        <v>0.0022399999999999998</v>
      </c>
      <c r="R201" s="217">
        <f>Q201*H201</f>
        <v>0.47340383999999996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186</v>
      </c>
      <c r="AT201" s="219" t="s">
        <v>212</v>
      </c>
      <c r="AU201" s="219" t="s">
        <v>85</v>
      </c>
      <c r="AY201" s="19" t="s">
        <v>147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83</v>
      </c>
      <c r="BK201" s="220">
        <f>ROUND(I201*H201,2)</f>
        <v>0</v>
      </c>
      <c r="BL201" s="19" t="s">
        <v>153</v>
      </c>
      <c r="BM201" s="219" t="s">
        <v>305</v>
      </c>
    </row>
    <row r="202" s="13" customFormat="1">
      <c r="A202" s="13"/>
      <c r="B202" s="237"/>
      <c r="C202" s="238"/>
      <c r="D202" s="239" t="s">
        <v>217</v>
      </c>
      <c r="E202" s="238"/>
      <c r="F202" s="240" t="s">
        <v>306</v>
      </c>
      <c r="G202" s="238"/>
      <c r="H202" s="241">
        <v>211.34100000000001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217</v>
      </c>
      <c r="AU202" s="247" t="s">
        <v>85</v>
      </c>
      <c r="AV202" s="13" t="s">
        <v>85</v>
      </c>
      <c r="AW202" s="13" t="s">
        <v>4</v>
      </c>
      <c r="AX202" s="13" t="s">
        <v>83</v>
      </c>
      <c r="AY202" s="247" t="s">
        <v>147</v>
      </c>
    </row>
    <row r="203" s="2" customFormat="1" ht="33" customHeight="1">
      <c r="A203" s="40"/>
      <c r="B203" s="41"/>
      <c r="C203" s="207" t="s">
        <v>307</v>
      </c>
      <c r="D203" s="207" t="s">
        <v>149</v>
      </c>
      <c r="E203" s="208" t="s">
        <v>308</v>
      </c>
      <c r="F203" s="209" t="s">
        <v>309</v>
      </c>
      <c r="G203" s="210" t="s">
        <v>159</v>
      </c>
      <c r="H203" s="211">
        <v>126.84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46</v>
      </c>
      <c r="O203" s="86"/>
      <c r="P203" s="217">
        <f>O203*H203</f>
        <v>0</v>
      </c>
      <c r="Q203" s="217">
        <v>0.0073499999999999998</v>
      </c>
      <c r="R203" s="217">
        <f>Q203*H203</f>
        <v>0.93227400000000005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153</v>
      </c>
      <c r="AT203" s="219" t="s">
        <v>149</v>
      </c>
      <c r="AU203" s="219" t="s">
        <v>85</v>
      </c>
      <c r="AY203" s="19" t="s">
        <v>147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83</v>
      </c>
      <c r="BK203" s="220">
        <f>ROUND(I203*H203,2)</f>
        <v>0</v>
      </c>
      <c r="BL203" s="19" t="s">
        <v>153</v>
      </c>
      <c r="BM203" s="219" t="s">
        <v>310</v>
      </c>
    </row>
    <row r="204" s="2" customFormat="1">
      <c r="A204" s="40"/>
      <c r="B204" s="41"/>
      <c r="C204" s="42"/>
      <c r="D204" s="221" t="s">
        <v>155</v>
      </c>
      <c r="E204" s="42"/>
      <c r="F204" s="222" t="s">
        <v>311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155</v>
      </c>
      <c r="AU204" s="19" t="s">
        <v>85</v>
      </c>
    </row>
    <row r="205" s="14" customFormat="1">
      <c r="A205" s="14"/>
      <c r="B205" s="248"/>
      <c r="C205" s="249"/>
      <c r="D205" s="239" t="s">
        <v>217</v>
      </c>
      <c r="E205" s="250" t="s">
        <v>19</v>
      </c>
      <c r="F205" s="251" t="s">
        <v>312</v>
      </c>
      <c r="G205" s="249"/>
      <c r="H205" s="250" t="s">
        <v>19</v>
      </c>
      <c r="I205" s="252"/>
      <c r="J205" s="249"/>
      <c r="K205" s="249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217</v>
      </c>
      <c r="AU205" s="257" t="s">
        <v>85</v>
      </c>
      <c r="AV205" s="14" t="s">
        <v>83</v>
      </c>
      <c r="AW205" s="14" t="s">
        <v>37</v>
      </c>
      <c r="AX205" s="14" t="s">
        <v>75</v>
      </c>
      <c r="AY205" s="257" t="s">
        <v>147</v>
      </c>
    </row>
    <row r="206" s="14" customFormat="1">
      <c r="A206" s="14"/>
      <c r="B206" s="248"/>
      <c r="C206" s="249"/>
      <c r="D206" s="239" t="s">
        <v>217</v>
      </c>
      <c r="E206" s="250" t="s">
        <v>19</v>
      </c>
      <c r="F206" s="251" t="s">
        <v>288</v>
      </c>
      <c r="G206" s="249"/>
      <c r="H206" s="250" t="s">
        <v>19</v>
      </c>
      <c r="I206" s="252"/>
      <c r="J206" s="249"/>
      <c r="K206" s="249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217</v>
      </c>
      <c r="AU206" s="257" t="s">
        <v>85</v>
      </c>
      <c r="AV206" s="14" t="s">
        <v>83</v>
      </c>
      <c r="AW206" s="14" t="s">
        <v>37</v>
      </c>
      <c r="AX206" s="14" t="s">
        <v>75</v>
      </c>
      <c r="AY206" s="257" t="s">
        <v>147</v>
      </c>
    </row>
    <row r="207" s="13" customFormat="1">
      <c r="A207" s="13"/>
      <c r="B207" s="237"/>
      <c r="C207" s="238"/>
      <c r="D207" s="239" t="s">
        <v>217</v>
      </c>
      <c r="E207" s="258" t="s">
        <v>19</v>
      </c>
      <c r="F207" s="240" t="s">
        <v>313</v>
      </c>
      <c r="G207" s="238"/>
      <c r="H207" s="241">
        <v>34.880000000000003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217</v>
      </c>
      <c r="AU207" s="247" t="s">
        <v>85</v>
      </c>
      <c r="AV207" s="13" t="s">
        <v>85</v>
      </c>
      <c r="AW207" s="13" t="s">
        <v>37</v>
      </c>
      <c r="AX207" s="13" t="s">
        <v>75</v>
      </c>
      <c r="AY207" s="247" t="s">
        <v>147</v>
      </c>
    </row>
    <row r="208" s="14" customFormat="1">
      <c r="A208" s="14"/>
      <c r="B208" s="248"/>
      <c r="C208" s="249"/>
      <c r="D208" s="239" t="s">
        <v>217</v>
      </c>
      <c r="E208" s="250" t="s">
        <v>19</v>
      </c>
      <c r="F208" s="251" t="s">
        <v>291</v>
      </c>
      <c r="G208" s="249"/>
      <c r="H208" s="250" t="s">
        <v>19</v>
      </c>
      <c r="I208" s="252"/>
      <c r="J208" s="249"/>
      <c r="K208" s="249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217</v>
      </c>
      <c r="AU208" s="257" t="s">
        <v>85</v>
      </c>
      <c r="AV208" s="14" t="s">
        <v>83</v>
      </c>
      <c r="AW208" s="14" t="s">
        <v>37</v>
      </c>
      <c r="AX208" s="14" t="s">
        <v>75</v>
      </c>
      <c r="AY208" s="257" t="s">
        <v>147</v>
      </c>
    </row>
    <row r="209" s="13" customFormat="1">
      <c r="A209" s="13"/>
      <c r="B209" s="237"/>
      <c r="C209" s="238"/>
      <c r="D209" s="239" t="s">
        <v>217</v>
      </c>
      <c r="E209" s="258" t="s">
        <v>19</v>
      </c>
      <c r="F209" s="240" t="s">
        <v>314</v>
      </c>
      <c r="G209" s="238"/>
      <c r="H209" s="241">
        <v>46.219999999999999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217</v>
      </c>
      <c r="AU209" s="247" t="s">
        <v>85</v>
      </c>
      <c r="AV209" s="13" t="s">
        <v>85</v>
      </c>
      <c r="AW209" s="13" t="s">
        <v>37</v>
      </c>
      <c r="AX209" s="13" t="s">
        <v>75</v>
      </c>
      <c r="AY209" s="247" t="s">
        <v>147</v>
      </c>
    </row>
    <row r="210" s="14" customFormat="1">
      <c r="A210" s="14"/>
      <c r="B210" s="248"/>
      <c r="C210" s="249"/>
      <c r="D210" s="239" t="s">
        <v>217</v>
      </c>
      <c r="E210" s="250" t="s">
        <v>19</v>
      </c>
      <c r="F210" s="251" t="s">
        <v>315</v>
      </c>
      <c r="G210" s="249"/>
      <c r="H210" s="250" t="s">
        <v>19</v>
      </c>
      <c r="I210" s="252"/>
      <c r="J210" s="249"/>
      <c r="K210" s="249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217</v>
      </c>
      <c r="AU210" s="257" t="s">
        <v>85</v>
      </c>
      <c r="AV210" s="14" t="s">
        <v>83</v>
      </c>
      <c r="AW210" s="14" t="s">
        <v>37</v>
      </c>
      <c r="AX210" s="14" t="s">
        <v>75</v>
      </c>
      <c r="AY210" s="257" t="s">
        <v>147</v>
      </c>
    </row>
    <row r="211" s="13" customFormat="1">
      <c r="A211" s="13"/>
      <c r="B211" s="237"/>
      <c r="C211" s="238"/>
      <c r="D211" s="239" t="s">
        <v>217</v>
      </c>
      <c r="E211" s="258" t="s">
        <v>19</v>
      </c>
      <c r="F211" s="240" t="s">
        <v>316</v>
      </c>
      <c r="G211" s="238"/>
      <c r="H211" s="241">
        <v>4.4800000000000004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217</v>
      </c>
      <c r="AU211" s="247" t="s">
        <v>85</v>
      </c>
      <c r="AV211" s="13" t="s">
        <v>85</v>
      </c>
      <c r="AW211" s="13" t="s">
        <v>37</v>
      </c>
      <c r="AX211" s="13" t="s">
        <v>75</v>
      </c>
      <c r="AY211" s="247" t="s">
        <v>147</v>
      </c>
    </row>
    <row r="212" s="14" customFormat="1">
      <c r="A212" s="14"/>
      <c r="B212" s="248"/>
      <c r="C212" s="249"/>
      <c r="D212" s="239" t="s">
        <v>217</v>
      </c>
      <c r="E212" s="250" t="s">
        <v>19</v>
      </c>
      <c r="F212" s="251" t="s">
        <v>295</v>
      </c>
      <c r="G212" s="249"/>
      <c r="H212" s="250" t="s">
        <v>19</v>
      </c>
      <c r="I212" s="252"/>
      <c r="J212" s="249"/>
      <c r="K212" s="249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217</v>
      </c>
      <c r="AU212" s="257" t="s">
        <v>85</v>
      </c>
      <c r="AV212" s="14" t="s">
        <v>83</v>
      </c>
      <c r="AW212" s="14" t="s">
        <v>37</v>
      </c>
      <c r="AX212" s="14" t="s">
        <v>75</v>
      </c>
      <c r="AY212" s="257" t="s">
        <v>147</v>
      </c>
    </row>
    <row r="213" s="13" customFormat="1">
      <c r="A213" s="13"/>
      <c r="B213" s="237"/>
      <c r="C213" s="238"/>
      <c r="D213" s="239" t="s">
        <v>217</v>
      </c>
      <c r="E213" s="258" t="s">
        <v>19</v>
      </c>
      <c r="F213" s="240" t="s">
        <v>317</v>
      </c>
      <c r="G213" s="238"/>
      <c r="H213" s="241">
        <v>8.4499999999999993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217</v>
      </c>
      <c r="AU213" s="247" t="s">
        <v>85</v>
      </c>
      <c r="AV213" s="13" t="s">
        <v>85</v>
      </c>
      <c r="AW213" s="13" t="s">
        <v>37</v>
      </c>
      <c r="AX213" s="13" t="s">
        <v>75</v>
      </c>
      <c r="AY213" s="247" t="s">
        <v>147</v>
      </c>
    </row>
    <row r="214" s="14" customFormat="1">
      <c r="A214" s="14"/>
      <c r="B214" s="248"/>
      <c r="C214" s="249"/>
      <c r="D214" s="239" t="s">
        <v>217</v>
      </c>
      <c r="E214" s="250" t="s">
        <v>19</v>
      </c>
      <c r="F214" s="251" t="s">
        <v>297</v>
      </c>
      <c r="G214" s="249"/>
      <c r="H214" s="250" t="s">
        <v>19</v>
      </c>
      <c r="I214" s="252"/>
      <c r="J214" s="249"/>
      <c r="K214" s="249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217</v>
      </c>
      <c r="AU214" s="257" t="s">
        <v>85</v>
      </c>
      <c r="AV214" s="14" t="s">
        <v>83</v>
      </c>
      <c r="AW214" s="14" t="s">
        <v>37</v>
      </c>
      <c r="AX214" s="14" t="s">
        <v>75</v>
      </c>
      <c r="AY214" s="257" t="s">
        <v>147</v>
      </c>
    </row>
    <row r="215" s="13" customFormat="1">
      <c r="A215" s="13"/>
      <c r="B215" s="237"/>
      <c r="C215" s="238"/>
      <c r="D215" s="239" t="s">
        <v>217</v>
      </c>
      <c r="E215" s="258" t="s">
        <v>19</v>
      </c>
      <c r="F215" s="240" t="s">
        <v>318</v>
      </c>
      <c r="G215" s="238"/>
      <c r="H215" s="241">
        <v>22.260000000000002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217</v>
      </c>
      <c r="AU215" s="247" t="s">
        <v>85</v>
      </c>
      <c r="AV215" s="13" t="s">
        <v>85</v>
      </c>
      <c r="AW215" s="13" t="s">
        <v>37</v>
      </c>
      <c r="AX215" s="13" t="s">
        <v>75</v>
      </c>
      <c r="AY215" s="247" t="s">
        <v>147</v>
      </c>
    </row>
    <row r="216" s="14" customFormat="1">
      <c r="A216" s="14"/>
      <c r="B216" s="248"/>
      <c r="C216" s="249"/>
      <c r="D216" s="239" t="s">
        <v>217</v>
      </c>
      <c r="E216" s="250" t="s">
        <v>19</v>
      </c>
      <c r="F216" s="251" t="s">
        <v>319</v>
      </c>
      <c r="G216" s="249"/>
      <c r="H216" s="250" t="s">
        <v>19</v>
      </c>
      <c r="I216" s="252"/>
      <c r="J216" s="249"/>
      <c r="K216" s="249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217</v>
      </c>
      <c r="AU216" s="257" t="s">
        <v>85</v>
      </c>
      <c r="AV216" s="14" t="s">
        <v>83</v>
      </c>
      <c r="AW216" s="14" t="s">
        <v>37</v>
      </c>
      <c r="AX216" s="14" t="s">
        <v>75</v>
      </c>
      <c r="AY216" s="257" t="s">
        <v>147</v>
      </c>
    </row>
    <row r="217" s="13" customFormat="1">
      <c r="A217" s="13"/>
      <c r="B217" s="237"/>
      <c r="C217" s="238"/>
      <c r="D217" s="239" t="s">
        <v>217</v>
      </c>
      <c r="E217" s="258" t="s">
        <v>19</v>
      </c>
      <c r="F217" s="240" t="s">
        <v>320</v>
      </c>
      <c r="G217" s="238"/>
      <c r="H217" s="241">
        <v>10.550000000000001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217</v>
      </c>
      <c r="AU217" s="247" t="s">
        <v>85</v>
      </c>
      <c r="AV217" s="13" t="s">
        <v>85</v>
      </c>
      <c r="AW217" s="13" t="s">
        <v>37</v>
      </c>
      <c r="AX217" s="13" t="s">
        <v>75</v>
      </c>
      <c r="AY217" s="247" t="s">
        <v>147</v>
      </c>
    </row>
    <row r="218" s="15" customFormat="1">
      <c r="A218" s="15"/>
      <c r="B218" s="259"/>
      <c r="C218" s="260"/>
      <c r="D218" s="239" t="s">
        <v>217</v>
      </c>
      <c r="E218" s="261" t="s">
        <v>19</v>
      </c>
      <c r="F218" s="262" t="s">
        <v>233</v>
      </c>
      <c r="G218" s="260"/>
      <c r="H218" s="263">
        <v>126.84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9" t="s">
        <v>217</v>
      </c>
      <c r="AU218" s="269" t="s">
        <v>85</v>
      </c>
      <c r="AV218" s="15" t="s">
        <v>153</v>
      </c>
      <c r="AW218" s="15" t="s">
        <v>37</v>
      </c>
      <c r="AX218" s="15" t="s">
        <v>83</v>
      </c>
      <c r="AY218" s="269" t="s">
        <v>147</v>
      </c>
    </row>
    <row r="219" s="2" customFormat="1" ht="24.15" customHeight="1">
      <c r="A219" s="40"/>
      <c r="B219" s="41"/>
      <c r="C219" s="207" t="s">
        <v>321</v>
      </c>
      <c r="D219" s="207" t="s">
        <v>149</v>
      </c>
      <c r="E219" s="208" t="s">
        <v>322</v>
      </c>
      <c r="F219" s="209" t="s">
        <v>323</v>
      </c>
      <c r="G219" s="210" t="s">
        <v>159</v>
      </c>
      <c r="H219" s="211">
        <v>1861.7480000000001</v>
      </c>
      <c r="I219" s="212"/>
      <c r="J219" s="213">
        <f>ROUND(I219*H219,2)</f>
        <v>0</v>
      </c>
      <c r="K219" s="214"/>
      <c r="L219" s="46"/>
      <c r="M219" s="215" t="s">
        <v>19</v>
      </c>
      <c r="N219" s="216" t="s">
        <v>46</v>
      </c>
      <c r="O219" s="86"/>
      <c r="P219" s="217">
        <f>O219*H219</f>
        <v>0</v>
      </c>
      <c r="Q219" s="217">
        <v>0.00025999999999999998</v>
      </c>
      <c r="R219" s="217">
        <f>Q219*H219</f>
        <v>0.48405447999999995</v>
      </c>
      <c r="S219" s="217">
        <v>0</v>
      </c>
      <c r="T219" s="218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9" t="s">
        <v>153</v>
      </c>
      <c r="AT219" s="219" t="s">
        <v>149</v>
      </c>
      <c r="AU219" s="219" t="s">
        <v>85</v>
      </c>
      <c r="AY219" s="19" t="s">
        <v>147</v>
      </c>
      <c r="BE219" s="220">
        <f>IF(N219="základní",J219,0)</f>
        <v>0</v>
      </c>
      <c r="BF219" s="220">
        <f>IF(N219="snížená",J219,0)</f>
        <v>0</v>
      </c>
      <c r="BG219" s="220">
        <f>IF(N219="zákl. přenesená",J219,0)</f>
        <v>0</v>
      </c>
      <c r="BH219" s="220">
        <f>IF(N219="sníž. přenesená",J219,0)</f>
        <v>0</v>
      </c>
      <c r="BI219" s="220">
        <f>IF(N219="nulová",J219,0)</f>
        <v>0</v>
      </c>
      <c r="BJ219" s="19" t="s">
        <v>83</v>
      </c>
      <c r="BK219" s="220">
        <f>ROUND(I219*H219,2)</f>
        <v>0</v>
      </c>
      <c r="BL219" s="19" t="s">
        <v>153</v>
      </c>
      <c r="BM219" s="219" t="s">
        <v>324</v>
      </c>
    </row>
    <row r="220" s="2" customFormat="1">
      <c r="A220" s="40"/>
      <c r="B220" s="41"/>
      <c r="C220" s="42"/>
      <c r="D220" s="221" t="s">
        <v>155</v>
      </c>
      <c r="E220" s="42"/>
      <c r="F220" s="222" t="s">
        <v>325</v>
      </c>
      <c r="G220" s="42"/>
      <c r="H220" s="42"/>
      <c r="I220" s="223"/>
      <c r="J220" s="42"/>
      <c r="K220" s="42"/>
      <c r="L220" s="46"/>
      <c r="M220" s="224"/>
      <c r="N220" s="225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155</v>
      </c>
      <c r="AU220" s="19" t="s">
        <v>85</v>
      </c>
    </row>
    <row r="221" s="14" customFormat="1">
      <c r="A221" s="14"/>
      <c r="B221" s="248"/>
      <c r="C221" s="249"/>
      <c r="D221" s="239" t="s">
        <v>217</v>
      </c>
      <c r="E221" s="250" t="s">
        <v>19</v>
      </c>
      <c r="F221" s="251" t="s">
        <v>291</v>
      </c>
      <c r="G221" s="249"/>
      <c r="H221" s="250" t="s">
        <v>19</v>
      </c>
      <c r="I221" s="252"/>
      <c r="J221" s="249"/>
      <c r="K221" s="249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217</v>
      </c>
      <c r="AU221" s="257" t="s">
        <v>85</v>
      </c>
      <c r="AV221" s="14" t="s">
        <v>83</v>
      </c>
      <c r="AW221" s="14" t="s">
        <v>37</v>
      </c>
      <c r="AX221" s="14" t="s">
        <v>75</v>
      </c>
      <c r="AY221" s="257" t="s">
        <v>147</v>
      </c>
    </row>
    <row r="222" s="13" customFormat="1">
      <c r="A222" s="13"/>
      <c r="B222" s="237"/>
      <c r="C222" s="238"/>
      <c r="D222" s="239" t="s">
        <v>217</v>
      </c>
      <c r="E222" s="258" t="s">
        <v>19</v>
      </c>
      <c r="F222" s="240" t="s">
        <v>326</v>
      </c>
      <c r="G222" s="238"/>
      <c r="H222" s="241">
        <v>382.43099999999998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217</v>
      </c>
      <c r="AU222" s="247" t="s">
        <v>85</v>
      </c>
      <c r="AV222" s="13" t="s">
        <v>85</v>
      </c>
      <c r="AW222" s="13" t="s">
        <v>37</v>
      </c>
      <c r="AX222" s="13" t="s">
        <v>75</v>
      </c>
      <c r="AY222" s="247" t="s">
        <v>147</v>
      </c>
    </row>
    <row r="223" s="14" customFormat="1">
      <c r="A223" s="14"/>
      <c r="B223" s="248"/>
      <c r="C223" s="249"/>
      <c r="D223" s="239" t="s">
        <v>217</v>
      </c>
      <c r="E223" s="250" t="s">
        <v>19</v>
      </c>
      <c r="F223" s="251" t="s">
        <v>315</v>
      </c>
      <c r="G223" s="249"/>
      <c r="H223" s="250" t="s">
        <v>19</v>
      </c>
      <c r="I223" s="252"/>
      <c r="J223" s="249"/>
      <c r="K223" s="249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217</v>
      </c>
      <c r="AU223" s="257" t="s">
        <v>85</v>
      </c>
      <c r="AV223" s="14" t="s">
        <v>83</v>
      </c>
      <c r="AW223" s="14" t="s">
        <v>37</v>
      </c>
      <c r="AX223" s="14" t="s">
        <v>75</v>
      </c>
      <c r="AY223" s="257" t="s">
        <v>147</v>
      </c>
    </row>
    <row r="224" s="13" customFormat="1">
      <c r="A224" s="13"/>
      <c r="B224" s="237"/>
      <c r="C224" s="238"/>
      <c r="D224" s="239" t="s">
        <v>217</v>
      </c>
      <c r="E224" s="258" t="s">
        <v>19</v>
      </c>
      <c r="F224" s="240" t="s">
        <v>327</v>
      </c>
      <c r="G224" s="238"/>
      <c r="H224" s="241">
        <v>90.790000000000006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217</v>
      </c>
      <c r="AU224" s="247" t="s">
        <v>85</v>
      </c>
      <c r="AV224" s="13" t="s">
        <v>85</v>
      </c>
      <c r="AW224" s="13" t="s">
        <v>37</v>
      </c>
      <c r="AX224" s="13" t="s">
        <v>75</v>
      </c>
      <c r="AY224" s="247" t="s">
        <v>147</v>
      </c>
    </row>
    <row r="225" s="14" customFormat="1">
      <c r="A225" s="14"/>
      <c r="B225" s="248"/>
      <c r="C225" s="249"/>
      <c r="D225" s="239" t="s">
        <v>217</v>
      </c>
      <c r="E225" s="250" t="s">
        <v>19</v>
      </c>
      <c r="F225" s="251" t="s">
        <v>295</v>
      </c>
      <c r="G225" s="249"/>
      <c r="H225" s="250" t="s">
        <v>19</v>
      </c>
      <c r="I225" s="252"/>
      <c r="J225" s="249"/>
      <c r="K225" s="249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217</v>
      </c>
      <c r="AU225" s="257" t="s">
        <v>85</v>
      </c>
      <c r="AV225" s="14" t="s">
        <v>83</v>
      </c>
      <c r="AW225" s="14" t="s">
        <v>37</v>
      </c>
      <c r="AX225" s="14" t="s">
        <v>75</v>
      </c>
      <c r="AY225" s="257" t="s">
        <v>147</v>
      </c>
    </row>
    <row r="226" s="13" customFormat="1">
      <c r="A226" s="13"/>
      <c r="B226" s="237"/>
      <c r="C226" s="238"/>
      <c r="D226" s="239" t="s">
        <v>217</v>
      </c>
      <c r="E226" s="258" t="s">
        <v>19</v>
      </c>
      <c r="F226" s="240" t="s">
        <v>328</v>
      </c>
      <c r="G226" s="238"/>
      <c r="H226" s="241">
        <v>161.58000000000001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217</v>
      </c>
      <c r="AU226" s="247" t="s">
        <v>85</v>
      </c>
      <c r="AV226" s="13" t="s">
        <v>85</v>
      </c>
      <c r="AW226" s="13" t="s">
        <v>37</v>
      </c>
      <c r="AX226" s="13" t="s">
        <v>75</v>
      </c>
      <c r="AY226" s="247" t="s">
        <v>147</v>
      </c>
    </row>
    <row r="227" s="14" customFormat="1">
      <c r="A227" s="14"/>
      <c r="B227" s="248"/>
      <c r="C227" s="249"/>
      <c r="D227" s="239" t="s">
        <v>217</v>
      </c>
      <c r="E227" s="250" t="s">
        <v>19</v>
      </c>
      <c r="F227" s="251" t="s">
        <v>288</v>
      </c>
      <c r="G227" s="249"/>
      <c r="H227" s="250" t="s">
        <v>19</v>
      </c>
      <c r="I227" s="252"/>
      <c r="J227" s="249"/>
      <c r="K227" s="249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217</v>
      </c>
      <c r="AU227" s="257" t="s">
        <v>85</v>
      </c>
      <c r="AV227" s="14" t="s">
        <v>83</v>
      </c>
      <c r="AW227" s="14" t="s">
        <v>37</v>
      </c>
      <c r="AX227" s="14" t="s">
        <v>75</v>
      </c>
      <c r="AY227" s="257" t="s">
        <v>147</v>
      </c>
    </row>
    <row r="228" s="13" customFormat="1">
      <c r="A228" s="13"/>
      <c r="B228" s="237"/>
      <c r="C228" s="238"/>
      <c r="D228" s="239" t="s">
        <v>217</v>
      </c>
      <c r="E228" s="258" t="s">
        <v>19</v>
      </c>
      <c r="F228" s="240" t="s">
        <v>329</v>
      </c>
      <c r="G228" s="238"/>
      <c r="H228" s="241">
        <v>323.08999999999997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7" t="s">
        <v>217</v>
      </c>
      <c r="AU228" s="247" t="s">
        <v>85</v>
      </c>
      <c r="AV228" s="13" t="s">
        <v>85</v>
      </c>
      <c r="AW228" s="13" t="s">
        <v>37</v>
      </c>
      <c r="AX228" s="13" t="s">
        <v>75</v>
      </c>
      <c r="AY228" s="247" t="s">
        <v>147</v>
      </c>
    </row>
    <row r="229" s="14" customFormat="1">
      <c r="A229" s="14"/>
      <c r="B229" s="248"/>
      <c r="C229" s="249"/>
      <c r="D229" s="239" t="s">
        <v>217</v>
      </c>
      <c r="E229" s="250" t="s">
        <v>19</v>
      </c>
      <c r="F229" s="251" t="s">
        <v>297</v>
      </c>
      <c r="G229" s="249"/>
      <c r="H229" s="250" t="s">
        <v>19</v>
      </c>
      <c r="I229" s="252"/>
      <c r="J229" s="249"/>
      <c r="K229" s="249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217</v>
      </c>
      <c r="AU229" s="257" t="s">
        <v>85</v>
      </c>
      <c r="AV229" s="14" t="s">
        <v>83</v>
      </c>
      <c r="AW229" s="14" t="s">
        <v>37</v>
      </c>
      <c r="AX229" s="14" t="s">
        <v>75</v>
      </c>
      <c r="AY229" s="257" t="s">
        <v>147</v>
      </c>
    </row>
    <row r="230" s="13" customFormat="1">
      <c r="A230" s="13"/>
      <c r="B230" s="237"/>
      <c r="C230" s="238"/>
      <c r="D230" s="239" t="s">
        <v>217</v>
      </c>
      <c r="E230" s="258" t="s">
        <v>19</v>
      </c>
      <c r="F230" s="240" t="s">
        <v>330</v>
      </c>
      <c r="G230" s="238"/>
      <c r="H230" s="241">
        <v>287.45999999999998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217</v>
      </c>
      <c r="AU230" s="247" t="s">
        <v>85</v>
      </c>
      <c r="AV230" s="13" t="s">
        <v>85</v>
      </c>
      <c r="AW230" s="13" t="s">
        <v>37</v>
      </c>
      <c r="AX230" s="13" t="s">
        <v>75</v>
      </c>
      <c r="AY230" s="247" t="s">
        <v>147</v>
      </c>
    </row>
    <row r="231" s="14" customFormat="1">
      <c r="A231" s="14"/>
      <c r="B231" s="248"/>
      <c r="C231" s="249"/>
      <c r="D231" s="239" t="s">
        <v>217</v>
      </c>
      <c r="E231" s="250" t="s">
        <v>19</v>
      </c>
      <c r="F231" s="251" t="s">
        <v>299</v>
      </c>
      <c r="G231" s="249"/>
      <c r="H231" s="250" t="s">
        <v>19</v>
      </c>
      <c r="I231" s="252"/>
      <c r="J231" s="249"/>
      <c r="K231" s="249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217</v>
      </c>
      <c r="AU231" s="257" t="s">
        <v>85</v>
      </c>
      <c r="AV231" s="14" t="s">
        <v>83</v>
      </c>
      <c r="AW231" s="14" t="s">
        <v>37</v>
      </c>
      <c r="AX231" s="14" t="s">
        <v>75</v>
      </c>
      <c r="AY231" s="257" t="s">
        <v>147</v>
      </c>
    </row>
    <row r="232" s="13" customFormat="1">
      <c r="A232" s="13"/>
      <c r="B232" s="237"/>
      <c r="C232" s="238"/>
      <c r="D232" s="239" t="s">
        <v>217</v>
      </c>
      <c r="E232" s="258" t="s">
        <v>19</v>
      </c>
      <c r="F232" s="240" t="s">
        <v>331</v>
      </c>
      <c r="G232" s="238"/>
      <c r="H232" s="241">
        <v>186.27000000000001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217</v>
      </c>
      <c r="AU232" s="247" t="s">
        <v>85</v>
      </c>
      <c r="AV232" s="13" t="s">
        <v>85</v>
      </c>
      <c r="AW232" s="13" t="s">
        <v>37</v>
      </c>
      <c r="AX232" s="13" t="s">
        <v>75</v>
      </c>
      <c r="AY232" s="247" t="s">
        <v>147</v>
      </c>
    </row>
    <row r="233" s="14" customFormat="1">
      <c r="A233" s="14"/>
      <c r="B233" s="248"/>
      <c r="C233" s="249"/>
      <c r="D233" s="239" t="s">
        <v>217</v>
      </c>
      <c r="E233" s="250" t="s">
        <v>19</v>
      </c>
      <c r="F233" s="251" t="s">
        <v>332</v>
      </c>
      <c r="G233" s="249"/>
      <c r="H233" s="250" t="s">
        <v>19</v>
      </c>
      <c r="I233" s="252"/>
      <c r="J233" s="249"/>
      <c r="K233" s="249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217</v>
      </c>
      <c r="AU233" s="257" t="s">
        <v>85</v>
      </c>
      <c r="AV233" s="14" t="s">
        <v>83</v>
      </c>
      <c r="AW233" s="14" t="s">
        <v>37</v>
      </c>
      <c r="AX233" s="14" t="s">
        <v>75</v>
      </c>
      <c r="AY233" s="257" t="s">
        <v>147</v>
      </c>
    </row>
    <row r="234" s="14" customFormat="1">
      <c r="A234" s="14"/>
      <c r="B234" s="248"/>
      <c r="C234" s="249"/>
      <c r="D234" s="239" t="s">
        <v>217</v>
      </c>
      <c r="E234" s="250" t="s">
        <v>19</v>
      </c>
      <c r="F234" s="251" t="s">
        <v>315</v>
      </c>
      <c r="G234" s="249"/>
      <c r="H234" s="250" t="s">
        <v>19</v>
      </c>
      <c r="I234" s="252"/>
      <c r="J234" s="249"/>
      <c r="K234" s="249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217</v>
      </c>
      <c r="AU234" s="257" t="s">
        <v>85</v>
      </c>
      <c r="AV234" s="14" t="s">
        <v>83</v>
      </c>
      <c r="AW234" s="14" t="s">
        <v>37</v>
      </c>
      <c r="AX234" s="14" t="s">
        <v>75</v>
      </c>
      <c r="AY234" s="257" t="s">
        <v>147</v>
      </c>
    </row>
    <row r="235" s="13" customFormat="1">
      <c r="A235" s="13"/>
      <c r="B235" s="237"/>
      <c r="C235" s="238"/>
      <c r="D235" s="239" t="s">
        <v>217</v>
      </c>
      <c r="E235" s="258" t="s">
        <v>19</v>
      </c>
      <c r="F235" s="240" t="s">
        <v>333</v>
      </c>
      <c r="G235" s="238"/>
      <c r="H235" s="241">
        <v>4.2539999999999996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217</v>
      </c>
      <c r="AU235" s="247" t="s">
        <v>85</v>
      </c>
      <c r="AV235" s="13" t="s">
        <v>85</v>
      </c>
      <c r="AW235" s="13" t="s">
        <v>37</v>
      </c>
      <c r="AX235" s="13" t="s">
        <v>75</v>
      </c>
      <c r="AY235" s="247" t="s">
        <v>147</v>
      </c>
    </row>
    <row r="236" s="13" customFormat="1">
      <c r="A236" s="13"/>
      <c r="B236" s="237"/>
      <c r="C236" s="238"/>
      <c r="D236" s="239" t="s">
        <v>217</v>
      </c>
      <c r="E236" s="258" t="s">
        <v>19</v>
      </c>
      <c r="F236" s="240" t="s">
        <v>334</v>
      </c>
      <c r="G236" s="238"/>
      <c r="H236" s="241">
        <v>4.2430000000000003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217</v>
      </c>
      <c r="AU236" s="247" t="s">
        <v>85</v>
      </c>
      <c r="AV236" s="13" t="s">
        <v>85</v>
      </c>
      <c r="AW236" s="13" t="s">
        <v>37</v>
      </c>
      <c r="AX236" s="13" t="s">
        <v>75</v>
      </c>
      <c r="AY236" s="247" t="s">
        <v>147</v>
      </c>
    </row>
    <row r="237" s="14" customFormat="1">
      <c r="A237" s="14"/>
      <c r="B237" s="248"/>
      <c r="C237" s="249"/>
      <c r="D237" s="239" t="s">
        <v>217</v>
      </c>
      <c r="E237" s="250" t="s">
        <v>19</v>
      </c>
      <c r="F237" s="251" t="s">
        <v>288</v>
      </c>
      <c r="G237" s="249"/>
      <c r="H237" s="250" t="s">
        <v>19</v>
      </c>
      <c r="I237" s="252"/>
      <c r="J237" s="249"/>
      <c r="K237" s="249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217</v>
      </c>
      <c r="AU237" s="257" t="s">
        <v>85</v>
      </c>
      <c r="AV237" s="14" t="s">
        <v>83</v>
      </c>
      <c r="AW237" s="14" t="s">
        <v>37</v>
      </c>
      <c r="AX237" s="14" t="s">
        <v>75</v>
      </c>
      <c r="AY237" s="257" t="s">
        <v>147</v>
      </c>
    </row>
    <row r="238" s="13" customFormat="1">
      <c r="A238" s="13"/>
      <c r="B238" s="237"/>
      <c r="C238" s="238"/>
      <c r="D238" s="239" t="s">
        <v>217</v>
      </c>
      <c r="E238" s="258" t="s">
        <v>19</v>
      </c>
      <c r="F238" s="240" t="s">
        <v>335</v>
      </c>
      <c r="G238" s="238"/>
      <c r="H238" s="241">
        <v>7.5679999999999996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217</v>
      </c>
      <c r="AU238" s="247" t="s">
        <v>85</v>
      </c>
      <c r="AV238" s="13" t="s">
        <v>85</v>
      </c>
      <c r="AW238" s="13" t="s">
        <v>37</v>
      </c>
      <c r="AX238" s="13" t="s">
        <v>75</v>
      </c>
      <c r="AY238" s="247" t="s">
        <v>147</v>
      </c>
    </row>
    <row r="239" s="13" customFormat="1">
      <c r="A239" s="13"/>
      <c r="B239" s="237"/>
      <c r="C239" s="238"/>
      <c r="D239" s="239" t="s">
        <v>217</v>
      </c>
      <c r="E239" s="258" t="s">
        <v>19</v>
      </c>
      <c r="F239" s="240" t="s">
        <v>336</v>
      </c>
      <c r="G239" s="238"/>
      <c r="H239" s="241">
        <v>7.859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217</v>
      </c>
      <c r="AU239" s="247" t="s">
        <v>85</v>
      </c>
      <c r="AV239" s="13" t="s">
        <v>85</v>
      </c>
      <c r="AW239" s="13" t="s">
        <v>37</v>
      </c>
      <c r="AX239" s="13" t="s">
        <v>75</v>
      </c>
      <c r="AY239" s="247" t="s">
        <v>147</v>
      </c>
    </row>
    <row r="240" s="13" customFormat="1">
      <c r="A240" s="13"/>
      <c r="B240" s="237"/>
      <c r="C240" s="238"/>
      <c r="D240" s="239" t="s">
        <v>217</v>
      </c>
      <c r="E240" s="258" t="s">
        <v>19</v>
      </c>
      <c r="F240" s="240" t="s">
        <v>337</v>
      </c>
      <c r="G240" s="238"/>
      <c r="H240" s="241">
        <v>6.9550000000000001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217</v>
      </c>
      <c r="AU240" s="247" t="s">
        <v>85</v>
      </c>
      <c r="AV240" s="13" t="s">
        <v>85</v>
      </c>
      <c r="AW240" s="13" t="s">
        <v>37</v>
      </c>
      <c r="AX240" s="13" t="s">
        <v>75</v>
      </c>
      <c r="AY240" s="247" t="s">
        <v>147</v>
      </c>
    </row>
    <row r="241" s="13" customFormat="1">
      <c r="A241" s="13"/>
      <c r="B241" s="237"/>
      <c r="C241" s="238"/>
      <c r="D241" s="239" t="s">
        <v>217</v>
      </c>
      <c r="E241" s="258" t="s">
        <v>19</v>
      </c>
      <c r="F241" s="240" t="s">
        <v>338</v>
      </c>
      <c r="G241" s="238"/>
      <c r="H241" s="241">
        <v>2.294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217</v>
      </c>
      <c r="AU241" s="247" t="s">
        <v>85</v>
      </c>
      <c r="AV241" s="13" t="s">
        <v>85</v>
      </c>
      <c r="AW241" s="13" t="s">
        <v>37</v>
      </c>
      <c r="AX241" s="13" t="s">
        <v>75</v>
      </c>
      <c r="AY241" s="247" t="s">
        <v>147</v>
      </c>
    </row>
    <row r="242" s="13" customFormat="1">
      <c r="A242" s="13"/>
      <c r="B242" s="237"/>
      <c r="C242" s="238"/>
      <c r="D242" s="239" t="s">
        <v>217</v>
      </c>
      <c r="E242" s="258" t="s">
        <v>19</v>
      </c>
      <c r="F242" s="240" t="s">
        <v>339</v>
      </c>
      <c r="G242" s="238"/>
      <c r="H242" s="241">
        <v>15.664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217</v>
      </c>
      <c r="AU242" s="247" t="s">
        <v>85</v>
      </c>
      <c r="AV242" s="13" t="s">
        <v>85</v>
      </c>
      <c r="AW242" s="13" t="s">
        <v>37</v>
      </c>
      <c r="AX242" s="13" t="s">
        <v>75</v>
      </c>
      <c r="AY242" s="247" t="s">
        <v>147</v>
      </c>
    </row>
    <row r="243" s="13" customFormat="1">
      <c r="A243" s="13"/>
      <c r="B243" s="237"/>
      <c r="C243" s="238"/>
      <c r="D243" s="239" t="s">
        <v>217</v>
      </c>
      <c r="E243" s="258" t="s">
        <v>19</v>
      </c>
      <c r="F243" s="240" t="s">
        <v>289</v>
      </c>
      <c r="G243" s="238"/>
      <c r="H243" s="241">
        <v>16.280000000000001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217</v>
      </c>
      <c r="AU243" s="247" t="s">
        <v>85</v>
      </c>
      <c r="AV243" s="13" t="s">
        <v>85</v>
      </c>
      <c r="AW243" s="13" t="s">
        <v>37</v>
      </c>
      <c r="AX243" s="13" t="s">
        <v>75</v>
      </c>
      <c r="AY243" s="247" t="s">
        <v>147</v>
      </c>
    </row>
    <row r="244" s="13" customFormat="1">
      <c r="A244" s="13"/>
      <c r="B244" s="237"/>
      <c r="C244" s="238"/>
      <c r="D244" s="239" t="s">
        <v>217</v>
      </c>
      <c r="E244" s="258" t="s">
        <v>19</v>
      </c>
      <c r="F244" s="240" t="s">
        <v>290</v>
      </c>
      <c r="G244" s="238"/>
      <c r="H244" s="241">
        <v>23.539999999999999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217</v>
      </c>
      <c r="AU244" s="247" t="s">
        <v>85</v>
      </c>
      <c r="AV244" s="13" t="s">
        <v>85</v>
      </c>
      <c r="AW244" s="13" t="s">
        <v>37</v>
      </c>
      <c r="AX244" s="13" t="s">
        <v>75</v>
      </c>
      <c r="AY244" s="247" t="s">
        <v>147</v>
      </c>
    </row>
    <row r="245" s="14" customFormat="1">
      <c r="A245" s="14"/>
      <c r="B245" s="248"/>
      <c r="C245" s="249"/>
      <c r="D245" s="239" t="s">
        <v>217</v>
      </c>
      <c r="E245" s="250" t="s">
        <v>19</v>
      </c>
      <c r="F245" s="251" t="s">
        <v>291</v>
      </c>
      <c r="G245" s="249"/>
      <c r="H245" s="250" t="s">
        <v>19</v>
      </c>
      <c r="I245" s="252"/>
      <c r="J245" s="249"/>
      <c r="K245" s="249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217</v>
      </c>
      <c r="AU245" s="257" t="s">
        <v>85</v>
      </c>
      <c r="AV245" s="14" t="s">
        <v>83</v>
      </c>
      <c r="AW245" s="14" t="s">
        <v>37</v>
      </c>
      <c r="AX245" s="14" t="s">
        <v>75</v>
      </c>
      <c r="AY245" s="257" t="s">
        <v>147</v>
      </c>
    </row>
    <row r="246" s="13" customFormat="1">
      <c r="A246" s="13"/>
      <c r="B246" s="237"/>
      <c r="C246" s="238"/>
      <c r="D246" s="239" t="s">
        <v>217</v>
      </c>
      <c r="E246" s="258" t="s">
        <v>19</v>
      </c>
      <c r="F246" s="240" t="s">
        <v>340</v>
      </c>
      <c r="G246" s="238"/>
      <c r="H246" s="241">
        <v>2.2559999999999998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217</v>
      </c>
      <c r="AU246" s="247" t="s">
        <v>85</v>
      </c>
      <c r="AV246" s="13" t="s">
        <v>85</v>
      </c>
      <c r="AW246" s="13" t="s">
        <v>37</v>
      </c>
      <c r="AX246" s="13" t="s">
        <v>75</v>
      </c>
      <c r="AY246" s="247" t="s">
        <v>147</v>
      </c>
    </row>
    <row r="247" s="13" customFormat="1">
      <c r="A247" s="13"/>
      <c r="B247" s="237"/>
      <c r="C247" s="238"/>
      <c r="D247" s="239" t="s">
        <v>217</v>
      </c>
      <c r="E247" s="258" t="s">
        <v>19</v>
      </c>
      <c r="F247" s="240" t="s">
        <v>341</v>
      </c>
      <c r="G247" s="238"/>
      <c r="H247" s="241">
        <v>0.84199999999999997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217</v>
      </c>
      <c r="AU247" s="247" t="s">
        <v>85</v>
      </c>
      <c r="AV247" s="13" t="s">
        <v>85</v>
      </c>
      <c r="AW247" s="13" t="s">
        <v>37</v>
      </c>
      <c r="AX247" s="13" t="s">
        <v>75</v>
      </c>
      <c r="AY247" s="247" t="s">
        <v>147</v>
      </c>
    </row>
    <row r="248" s="13" customFormat="1">
      <c r="A248" s="13"/>
      <c r="B248" s="237"/>
      <c r="C248" s="238"/>
      <c r="D248" s="239" t="s">
        <v>217</v>
      </c>
      <c r="E248" s="258" t="s">
        <v>19</v>
      </c>
      <c r="F248" s="240" t="s">
        <v>342</v>
      </c>
      <c r="G248" s="238"/>
      <c r="H248" s="241">
        <v>4.2240000000000002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217</v>
      </c>
      <c r="AU248" s="247" t="s">
        <v>85</v>
      </c>
      <c r="AV248" s="13" t="s">
        <v>85</v>
      </c>
      <c r="AW248" s="13" t="s">
        <v>37</v>
      </c>
      <c r="AX248" s="13" t="s">
        <v>75</v>
      </c>
      <c r="AY248" s="247" t="s">
        <v>147</v>
      </c>
    </row>
    <row r="249" s="13" customFormat="1">
      <c r="A249" s="13"/>
      <c r="B249" s="237"/>
      <c r="C249" s="238"/>
      <c r="D249" s="239" t="s">
        <v>217</v>
      </c>
      <c r="E249" s="258" t="s">
        <v>19</v>
      </c>
      <c r="F249" s="240" t="s">
        <v>343</v>
      </c>
      <c r="G249" s="238"/>
      <c r="H249" s="241">
        <v>0.97399999999999998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217</v>
      </c>
      <c r="AU249" s="247" t="s">
        <v>85</v>
      </c>
      <c r="AV249" s="13" t="s">
        <v>85</v>
      </c>
      <c r="AW249" s="13" t="s">
        <v>37</v>
      </c>
      <c r="AX249" s="13" t="s">
        <v>75</v>
      </c>
      <c r="AY249" s="247" t="s">
        <v>147</v>
      </c>
    </row>
    <row r="250" s="13" customFormat="1">
      <c r="A250" s="13"/>
      <c r="B250" s="237"/>
      <c r="C250" s="238"/>
      <c r="D250" s="239" t="s">
        <v>217</v>
      </c>
      <c r="E250" s="258" t="s">
        <v>19</v>
      </c>
      <c r="F250" s="240" t="s">
        <v>344</v>
      </c>
      <c r="G250" s="238"/>
      <c r="H250" s="241">
        <v>5.702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217</v>
      </c>
      <c r="AU250" s="247" t="s">
        <v>85</v>
      </c>
      <c r="AV250" s="13" t="s">
        <v>85</v>
      </c>
      <c r="AW250" s="13" t="s">
        <v>37</v>
      </c>
      <c r="AX250" s="13" t="s">
        <v>75</v>
      </c>
      <c r="AY250" s="247" t="s">
        <v>147</v>
      </c>
    </row>
    <row r="251" s="13" customFormat="1">
      <c r="A251" s="13"/>
      <c r="B251" s="237"/>
      <c r="C251" s="238"/>
      <c r="D251" s="239" t="s">
        <v>217</v>
      </c>
      <c r="E251" s="258" t="s">
        <v>19</v>
      </c>
      <c r="F251" s="240" t="s">
        <v>345</v>
      </c>
      <c r="G251" s="238"/>
      <c r="H251" s="241">
        <v>3.8980000000000001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217</v>
      </c>
      <c r="AU251" s="247" t="s">
        <v>85</v>
      </c>
      <c r="AV251" s="13" t="s">
        <v>85</v>
      </c>
      <c r="AW251" s="13" t="s">
        <v>37</v>
      </c>
      <c r="AX251" s="13" t="s">
        <v>75</v>
      </c>
      <c r="AY251" s="247" t="s">
        <v>147</v>
      </c>
    </row>
    <row r="252" s="13" customFormat="1">
      <c r="A252" s="13"/>
      <c r="B252" s="237"/>
      <c r="C252" s="238"/>
      <c r="D252" s="239" t="s">
        <v>217</v>
      </c>
      <c r="E252" s="258" t="s">
        <v>19</v>
      </c>
      <c r="F252" s="240" t="s">
        <v>346</v>
      </c>
      <c r="G252" s="238"/>
      <c r="H252" s="241">
        <v>4.1180000000000003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217</v>
      </c>
      <c r="AU252" s="247" t="s">
        <v>85</v>
      </c>
      <c r="AV252" s="13" t="s">
        <v>85</v>
      </c>
      <c r="AW252" s="13" t="s">
        <v>37</v>
      </c>
      <c r="AX252" s="13" t="s">
        <v>75</v>
      </c>
      <c r="AY252" s="247" t="s">
        <v>147</v>
      </c>
    </row>
    <row r="253" s="13" customFormat="1">
      <c r="A253" s="13"/>
      <c r="B253" s="237"/>
      <c r="C253" s="238"/>
      <c r="D253" s="239" t="s">
        <v>217</v>
      </c>
      <c r="E253" s="258" t="s">
        <v>19</v>
      </c>
      <c r="F253" s="240" t="s">
        <v>347</v>
      </c>
      <c r="G253" s="238"/>
      <c r="H253" s="241">
        <v>0.82999999999999996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217</v>
      </c>
      <c r="AU253" s="247" t="s">
        <v>85</v>
      </c>
      <c r="AV253" s="13" t="s">
        <v>85</v>
      </c>
      <c r="AW253" s="13" t="s">
        <v>37</v>
      </c>
      <c r="AX253" s="13" t="s">
        <v>75</v>
      </c>
      <c r="AY253" s="247" t="s">
        <v>147</v>
      </c>
    </row>
    <row r="254" s="13" customFormat="1">
      <c r="A254" s="13"/>
      <c r="B254" s="237"/>
      <c r="C254" s="238"/>
      <c r="D254" s="239" t="s">
        <v>217</v>
      </c>
      <c r="E254" s="258" t="s">
        <v>19</v>
      </c>
      <c r="F254" s="240" t="s">
        <v>348</v>
      </c>
      <c r="G254" s="238"/>
      <c r="H254" s="241">
        <v>9.1780000000000008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217</v>
      </c>
      <c r="AU254" s="247" t="s">
        <v>85</v>
      </c>
      <c r="AV254" s="13" t="s">
        <v>85</v>
      </c>
      <c r="AW254" s="13" t="s">
        <v>37</v>
      </c>
      <c r="AX254" s="13" t="s">
        <v>75</v>
      </c>
      <c r="AY254" s="247" t="s">
        <v>147</v>
      </c>
    </row>
    <row r="255" s="13" customFormat="1">
      <c r="A255" s="13"/>
      <c r="B255" s="237"/>
      <c r="C255" s="238"/>
      <c r="D255" s="239" t="s">
        <v>217</v>
      </c>
      <c r="E255" s="258" t="s">
        <v>19</v>
      </c>
      <c r="F255" s="240" t="s">
        <v>292</v>
      </c>
      <c r="G255" s="238"/>
      <c r="H255" s="241">
        <v>5.2000000000000002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217</v>
      </c>
      <c r="AU255" s="247" t="s">
        <v>85</v>
      </c>
      <c r="AV255" s="13" t="s">
        <v>85</v>
      </c>
      <c r="AW255" s="13" t="s">
        <v>37</v>
      </c>
      <c r="AX255" s="13" t="s">
        <v>75</v>
      </c>
      <c r="AY255" s="247" t="s">
        <v>147</v>
      </c>
    </row>
    <row r="256" s="13" customFormat="1">
      <c r="A256" s="13"/>
      <c r="B256" s="237"/>
      <c r="C256" s="238"/>
      <c r="D256" s="239" t="s">
        <v>217</v>
      </c>
      <c r="E256" s="258" t="s">
        <v>19</v>
      </c>
      <c r="F256" s="240" t="s">
        <v>339</v>
      </c>
      <c r="G256" s="238"/>
      <c r="H256" s="241">
        <v>15.664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217</v>
      </c>
      <c r="AU256" s="247" t="s">
        <v>85</v>
      </c>
      <c r="AV256" s="13" t="s">
        <v>85</v>
      </c>
      <c r="AW256" s="13" t="s">
        <v>37</v>
      </c>
      <c r="AX256" s="13" t="s">
        <v>75</v>
      </c>
      <c r="AY256" s="247" t="s">
        <v>147</v>
      </c>
    </row>
    <row r="257" s="13" customFormat="1">
      <c r="A257" s="13"/>
      <c r="B257" s="237"/>
      <c r="C257" s="238"/>
      <c r="D257" s="239" t="s">
        <v>217</v>
      </c>
      <c r="E257" s="258" t="s">
        <v>19</v>
      </c>
      <c r="F257" s="240" t="s">
        <v>293</v>
      </c>
      <c r="G257" s="238"/>
      <c r="H257" s="241">
        <v>22.748000000000001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217</v>
      </c>
      <c r="AU257" s="247" t="s">
        <v>85</v>
      </c>
      <c r="AV257" s="13" t="s">
        <v>85</v>
      </c>
      <c r="AW257" s="13" t="s">
        <v>37</v>
      </c>
      <c r="AX257" s="13" t="s">
        <v>75</v>
      </c>
      <c r="AY257" s="247" t="s">
        <v>147</v>
      </c>
    </row>
    <row r="258" s="13" customFormat="1">
      <c r="A258" s="13"/>
      <c r="B258" s="237"/>
      <c r="C258" s="238"/>
      <c r="D258" s="239" t="s">
        <v>217</v>
      </c>
      <c r="E258" s="258" t="s">
        <v>19</v>
      </c>
      <c r="F258" s="240" t="s">
        <v>294</v>
      </c>
      <c r="G258" s="238"/>
      <c r="H258" s="241">
        <v>17.074999999999999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217</v>
      </c>
      <c r="AU258" s="247" t="s">
        <v>85</v>
      </c>
      <c r="AV258" s="13" t="s">
        <v>85</v>
      </c>
      <c r="AW258" s="13" t="s">
        <v>37</v>
      </c>
      <c r="AX258" s="13" t="s">
        <v>75</v>
      </c>
      <c r="AY258" s="247" t="s">
        <v>147</v>
      </c>
    </row>
    <row r="259" s="14" customFormat="1">
      <c r="A259" s="14"/>
      <c r="B259" s="248"/>
      <c r="C259" s="249"/>
      <c r="D259" s="239" t="s">
        <v>217</v>
      </c>
      <c r="E259" s="250" t="s">
        <v>19</v>
      </c>
      <c r="F259" s="251" t="s">
        <v>295</v>
      </c>
      <c r="G259" s="249"/>
      <c r="H259" s="250" t="s">
        <v>19</v>
      </c>
      <c r="I259" s="252"/>
      <c r="J259" s="249"/>
      <c r="K259" s="249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217</v>
      </c>
      <c r="AU259" s="257" t="s">
        <v>85</v>
      </c>
      <c r="AV259" s="14" t="s">
        <v>83</v>
      </c>
      <c r="AW259" s="14" t="s">
        <v>37</v>
      </c>
      <c r="AX259" s="14" t="s">
        <v>75</v>
      </c>
      <c r="AY259" s="257" t="s">
        <v>147</v>
      </c>
    </row>
    <row r="260" s="13" customFormat="1">
      <c r="A260" s="13"/>
      <c r="B260" s="237"/>
      <c r="C260" s="238"/>
      <c r="D260" s="239" t="s">
        <v>217</v>
      </c>
      <c r="E260" s="258" t="s">
        <v>19</v>
      </c>
      <c r="F260" s="240" t="s">
        <v>349</v>
      </c>
      <c r="G260" s="238"/>
      <c r="H260" s="241">
        <v>8.5060000000000002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217</v>
      </c>
      <c r="AU260" s="247" t="s">
        <v>85</v>
      </c>
      <c r="AV260" s="13" t="s">
        <v>85</v>
      </c>
      <c r="AW260" s="13" t="s">
        <v>37</v>
      </c>
      <c r="AX260" s="13" t="s">
        <v>75</v>
      </c>
      <c r="AY260" s="247" t="s">
        <v>147</v>
      </c>
    </row>
    <row r="261" s="13" customFormat="1">
      <c r="A261" s="13"/>
      <c r="B261" s="237"/>
      <c r="C261" s="238"/>
      <c r="D261" s="239" t="s">
        <v>217</v>
      </c>
      <c r="E261" s="258" t="s">
        <v>19</v>
      </c>
      <c r="F261" s="240" t="s">
        <v>350</v>
      </c>
      <c r="G261" s="238"/>
      <c r="H261" s="241">
        <v>1.8180000000000001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217</v>
      </c>
      <c r="AU261" s="247" t="s">
        <v>85</v>
      </c>
      <c r="AV261" s="13" t="s">
        <v>85</v>
      </c>
      <c r="AW261" s="13" t="s">
        <v>37</v>
      </c>
      <c r="AX261" s="13" t="s">
        <v>75</v>
      </c>
      <c r="AY261" s="247" t="s">
        <v>147</v>
      </c>
    </row>
    <row r="262" s="13" customFormat="1">
      <c r="A262" s="13"/>
      <c r="B262" s="237"/>
      <c r="C262" s="238"/>
      <c r="D262" s="239" t="s">
        <v>217</v>
      </c>
      <c r="E262" s="258" t="s">
        <v>19</v>
      </c>
      <c r="F262" s="240" t="s">
        <v>351</v>
      </c>
      <c r="G262" s="238"/>
      <c r="H262" s="241">
        <v>2.0920000000000001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217</v>
      </c>
      <c r="AU262" s="247" t="s">
        <v>85</v>
      </c>
      <c r="AV262" s="13" t="s">
        <v>85</v>
      </c>
      <c r="AW262" s="13" t="s">
        <v>37</v>
      </c>
      <c r="AX262" s="13" t="s">
        <v>75</v>
      </c>
      <c r="AY262" s="247" t="s">
        <v>147</v>
      </c>
    </row>
    <row r="263" s="13" customFormat="1">
      <c r="A263" s="13"/>
      <c r="B263" s="237"/>
      <c r="C263" s="238"/>
      <c r="D263" s="239" t="s">
        <v>217</v>
      </c>
      <c r="E263" s="258" t="s">
        <v>19</v>
      </c>
      <c r="F263" s="240" t="s">
        <v>296</v>
      </c>
      <c r="G263" s="238"/>
      <c r="H263" s="241">
        <v>23.538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217</v>
      </c>
      <c r="AU263" s="247" t="s">
        <v>85</v>
      </c>
      <c r="AV263" s="13" t="s">
        <v>85</v>
      </c>
      <c r="AW263" s="13" t="s">
        <v>37</v>
      </c>
      <c r="AX263" s="13" t="s">
        <v>75</v>
      </c>
      <c r="AY263" s="247" t="s">
        <v>147</v>
      </c>
    </row>
    <row r="264" s="14" customFormat="1">
      <c r="A264" s="14"/>
      <c r="B264" s="248"/>
      <c r="C264" s="249"/>
      <c r="D264" s="239" t="s">
        <v>217</v>
      </c>
      <c r="E264" s="250" t="s">
        <v>19</v>
      </c>
      <c r="F264" s="251" t="s">
        <v>297</v>
      </c>
      <c r="G264" s="249"/>
      <c r="H264" s="250" t="s">
        <v>19</v>
      </c>
      <c r="I264" s="252"/>
      <c r="J264" s="249"/>
      <c r="K264" s="249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217</v>
      </c>
      <c r="AU264" s="257" t="s">
        <v>85</v>
      </c>
      <c r="AV264" s="14" t="s">
        <v>83</v>
      </c>
      <c r="AW264" s="14" t="s">
        <v>37</v>
      </c>
      <c r="AX264" s="14" t="s">
        <v>75</v>
      </c>
      <c r="AY264" s="257" t="s">
        <v>147</v>
      </c>
    </row>
    <row r="265" s="13" customFormat="1">
      <c r="A265" s="13"/>
      <c r="B265" s="237"/>
      <c r="C265" s="238"/>
      <c r="D265" s="239" t="s">
        <v>217</v>
      </c>
      <c r="E265" s="258" t="s">
        <v>19</v>
      </c>
      <c r="F265" s="240" t="s">
        <v>352</v>
      </c>
      <c r="G265" s="238"/>
      <c r="H265" s="241">
        <v>13.565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217</v>
      </c>
      <c r="AU265" s="247" t="s">
        <v>85</v>
      </c>
      <c r="AV265" s="13" t="s">
        <v>85</v>
      </c>
      <c r="AW265" s="13" t="s">
        <v>37</v>
      </c>
      <c r="AX265" s="13" t="s">
        <v>75</v>
      </c>
      <c r="AY265" s="247" t="s">
        <v>147</v>
      </c>
    </row>
    <row r="266" s="13" customFormat="1">
      <c r="A266" s="13"/>
      <c r="B266" s="237"/>
      <c r="C266" s="238"/>
      <c r="D266" s="239" t="s">
        <v>217</v>
      </c>
      <c r="E266" s="258" t="s">
        <v>19</v>
      </c>
      <c r="F266" s="240" t="s">
        <v>353</v>
      </c>
      <c r="G266" s="238"/>
      <c r="H266" s="241">
        <v>10.349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217</v>
      </c>
      <c r="AU266" s="247" t="s">
        <v>85</v>
      </c>
      <c r="AV266" s="13" t="s">
        <v>85</v>
      </c>
      <c r="AW266" s="13" t="s">
        <v>37</v>
      </c>
      <c r="AX266" s="13" t="s">
        <v>75</v>
      </c>
      <c r="AY266" s="247" t="s">
        <v>147</v>
      </c>
    </row>
    <row r="267" s="13" customFormat="1">
      <c r="A267" s="13"/>
      <c r="B267" s="237"/>
      <c r="C267" s="238"/>
      <c r="D267" s="239" t="s">
        <v>217</v>
      </c>
      <c r="E267" s="258" t="s">
        <v>19</v>
      </c>
      <c r="F267" s="240" t="s">
        <v>354</v>
      </c>
      <c r="G267" s="238"/>
      <c r="H267" s="241">
        <v>0.84499999999999997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217</v>
      </c>
      <c r="AU267" s="247" t="s">
        <v>85</v>
      </c>
      <c r="AV267" s="13" t="s">
        <v>85</v>
      </c>
      <c r="AW267" s="13" t="s">
        <v>37</v>
      </c>
      <c r="AX267" s="13" t="s">
        <v>75</v>
      </c>
      <c r="AY267" s="247" t="s">
        <v>147</v>
      </c>
    </row>
    <row r="268" s="13" customFormat="1">
      <c r="A268" s="13"/>
      <c r="B268" s="237"/>
      <c r="C268" s="238"/>
      <c r="D268" s="239" t="s">
        <v>217</v>
      </c>
      <c r="E268" s="258" t="s">
        <v>19</v>
      </c>
      <c r="F268" s="240" t="s">
        <v>355</v>
      </c>
      <c r="G268" s="238"/>
      <c r="H268" s="241">
        <v>1.9750000000000001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217</v>
      </c>
      <c r="AU268" s="247" t="s">
        <v>85</v>
      </c>
      <c r="AV268" s="13" t="s">
        <v>85</v>
      </c>
      <c r="AW268" s="13" t="s">
        <v>37</v>
      </c>
      <c r="AX268" s="13" t="s">
        <v>75</v>
      </c>
      <c r="AY268" s="247" t="s">
        <v>147</v>
      </c>
    </row>
    <row r="269" s="13" customFormat="1">
      <c r="A269" s="13"/>
      <c r="B269" s="237"/>
      <c r="C269" s="238"/>
      <c r="D269" s="239" t="s">
        <v>217</v>
      </c>
      <c r="E269" s="258" t="s">
        <v>19</v>
      </c>
      <c r="F269" s="240" t="s">
        <v>356</v>
      </c>
      <c r="G269" s="238"/>
      <c r="H269" s="241">
        <v>1.6060000000000001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217</v>
      </c>
      <c r="AU269" s="247" t="s">
        <v>85</v>
      </c>
      <c r="AV269" s="13" t="s">
        <v>85</v>
      </c>
      <c r="AW269" s="13" t="s">
        <v>37</v>
      </c>
      <c r="AX269" s="13" t="s">
        <v>75</v>
      </c>
      <c r="AY269" s="247" t="s">
        <v>147</v>
      </c>
    </row>
    <row r="270" s="13" customFormat="1">
      <c r="A270" s="13"/>
      <c r="B270" s="237"/>
      <c r="C270" s="238"/>
      <c r="D270" s="239" t="s">
        <v>217</v>
      </c>
      <c r="E270" s="258" t="s">
        <v>19</v>
      </c>
      <c r="F270" s="240" t="s">
        <v>339</v>
      </c>
      <c r="G270" s="238"/>
      <c r="H270" s="241">
        <v>15.664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217</v>
      </c>
      <c r="AU270" s="247" t="s">
        <v>85</v>
      </c>
      <c r="AV270" s="13" t="s">
        <v>85</v>
      </c>
      <c r="AW270" s="13" t="s">
        <v>37</v>
      </c>
      <c r="AX270" s="13" t="s">
        <v>75</v>
      </c>
      <c r="AY270" s="247" t="s">
        <v>147</v>
      </c>
    </row>
    <row r="271" s="13" customFormat="1">
      <c r="A271" s="13"/>
      <c r="B271" s="237"/>
      <c r="C271" s="238"/>
      <c r="D271" s="239" t="s">
        <v>217</v>
      </c>
      <c r="E271" s="258" t="s">
        <v>19</v>
      </c>
      <c r="F271" s="240" t="s">
        <v>298</v>
      </c>
      <c r="G271" s="238"/>
      <c r="H271" s="241">
        <v>47.454000000000001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217</v>
      </c>
      <c r="AU271" s="247" t="s">
        <v>85</v>
      </c>
      <c r="AV271" s="13" t="s">
        <v>85</v>
      </c>
      <c r="AW271" s="13" t="s">
        <v>37</v>
      </c>
      <c r="AX271" s="13" t="s">
        <v>75</v>
      </c>
      <c r="AY271" s="247" t="s">
        <v>147</v>
      </c>
    </row>
    <row r="272" s="14" customFormat="1">
      <c r="A272" s="14"/>
      <c r="B272" s="248"/>
      <c r="C272" s="249"/>
      <c r="D272" s="239" t="s">
        <v>217</v>
      </c>
      <c r="E272" s="250" t="s">
        <v>19</v>
      </c>
      <c r="F272" s="251" t="s">
        <v>299</v>
      </c>
      <c r="G272" s="249"/>
      <c r="H272" s="250" t="s">
        <v>19</v>
      </c>
      <c r="I272" s="252"/>
      <c r="J272" s="249"/>
      <c r="K272" s="249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217</v>
      </c>
      <c r="AU272" s="257" t="s">
        <v>85</v>
      </c>
      <c r="AV272" s="14" t="s">
        <v>83</v>
      </c>
      <c r="AW272" s="14" t="s">
        <v>37</v>
      </c>
      <c r="AX272" s="14" t="s">
        <v>75</v>
      </c>
      <c r="AY272" s="257" t="s">
        <v>147</v>
      </c>
    </row>
    <row r="273" s="13" customFormat="1">
      <c r="A273" s="13"/>
      <c r="B273" s="237"/>
      <c r="C273" s="238"/>
      <c r="D273" s="239" t="s">
        <v>217</v>
      </c>
      <c r="E273" s="258" t="s">
        <v>19</v>
      </c>
      <c r="F273" s="240" t="s">
        <v>357</v>
      </c>
      <c r="G273" s="238"/>
      <c r="H273" s="241">
        <v>8.3520000000000003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217</v>
      </c>
      <c r="AU273" s="247" t="s">
        <v>85</v>
      </c>
      <c r="AV273" s="13" t="s">
        <v>85</v>
      </c>
      <c r="AW273" s="13" t="s">
        <v>37</v>
      </c>
      <c r="AX273" s="13" t="s">
        <v>75</v>
      </c>
      <c r="AY273" s="247" t="s">
        <v>147</v>
      </c>
    </row>
    <row r="274" s="13" customFormat="1">
      <c r="A274" s="13"/>
      <c r="B274" s="237"/>
      <c r="C274" s="238"/>
      <c r="D274" s="239" t="s">
        <v>217</v>
      </c>
      <c r="E274" s="258" t="s">
        <v>19</v>
      </c>
      <c r="F274" s="240" t="s">
        <v>358</v>
      </c>
      <c r="G274" s="238"/>
      <c r="H274" s="241">
        <v>2.27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217</v>
      </c>
      <c r="AU274" s="247" t="s">
        <v>85</v>
      </c>
      <c r="AV274" s="13" t="s">
        <v>85</v>
      </c>
      <c r="AW274" s="13" t="s">
        <v>37</v>
      </c>
      <c r="AX274" s="13" t="s">
        <v>75</v>
      </c>
      <c r="AY274" s="247" t="s">
        <v>147</v>
      </c>
    </row>
    <row r="275" s="13" customFormat="1">
      <c r="A275" s="13"/>
      <c r="B275" s="237"/>
      <c r="C275" s="238"/>
      <c r="D275" s="239" t="s">
        <v>217</v>
      </c>
      <c r="E275" s="258" t="s">
        <v>19</v>
      </c>
      <c r="F275" s="240" t="s">
        <v>359</v>
      </c>
      <c r="G275" s="238"/>
      <c r="H275" s="241">
        <v>1.5560000000000001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217</v>
      </c>
      <c r="AU275" s="247" t="s">
        <v>85</v>
      </c>
      <c r="AV275" s="13" t="s">
        <v>85</v>
      </c>
      <c r="AW275" s="13" t="s">
        <v>37</v>
      </c>
      <c r="AX275" s="13" t="s">
        <v>75</v>
      </c>
      <c r="AY275" s="247" t="s">
        <v>147</v>
      </c>
    </row>
    <row r="276" s="13" customFormat="1">
      <c r="A276" s="13"/>
      <c r="B276" s="237"/>
      <c r="C276" s="238"/>
      <c r="D276" s="239" t="s">
        <v>217</v>
      </c>
      <c r="E276" s="258" t="s">
        <v>19</v>
      </c>
      <c r="F276" s="240" t="s">
        <v>360</v>
      </c>
      <c r="G276" s="238"/>
      <c r="H276" s="241">
        <v>1.974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217</v>
      </c>
      <c r="AU276" s="247" t="s">
        <v>85</v>
      </c>
      <c r="AV276" s="13" t="s">
        <v>85</v>
      </c>
      <c r="AW276" s="13" t="s">
        <v>37</v>
      </c>
      <c r="AX276" s="13" t="s">
        <v>75</v>
      </c>
      <c r="AY276" s="247" t="s">
        <v>147</v>
      </c>
    </row>
    <row r="277" s="13" customFormat="1">
      <c r="A277" s="13"/>
      <c r="B277" s="237"/>
      <c r="C277" s="238"/>
      <c r="D277" s="239" t="s">
        <v>217</v>
      </c>
      <c r="E277" s="258" t="s">
        <v>19</v>
      </c>
      <c r="F277" s="240" t="s">
        <v>361</v>
      </c>
      <c r="G277" s="238"/>
      <c r="H277" s="241">
        <v>2.1360000000000001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217</v>
      </c>
      <c r="AU277" s="247" t="s">
        <v>85</v>
      </c>
      <c r="AV277" s="13" t="s">
        <v>85</v>
      </c>
      <c r="AW277" s="13" t="s">
        <v>37</v>
      </c>
      <c r="AX277" s="13" t="s">
        <v>75</v>
      </c>
      <c r="AY277" s="247" t="s">
        <v>147</v>
      </c>
    </row>
    <row r="278" s="13" customFormat="1">
      <c r="A278" s="13"/>
      <c r="B278" s="237"/>
      <c r="C278" s="238"/>
      <c r="D278" s="239" t="s">
        <v>217</v>
      </c>
      <c r="E278" s="258" t="s">
        <v>19</v>
      </c>
      <c r="F278" s="240" t="s">
        <v>362</v>
      </c>
      <c r="G278" s="238"/>
      <c r="H278" s="241">
        <v>1.315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217</v>
      </c>
      <c r="AU278" s="247" t="s">
        <v>85</v>
      </c>
      <c r="AV278" s="13" t="s">
        <v>85</v>
      </c>
      <c r="AW278" s="13" t="s">
        <v>37</v>
      </c>
      <c r="AX278" s="13" t="s">
        <v>75</v>
      </c>
      <c r="AY278" s="247" t="s">
        <v>147</v>
      </c>
    </row>
    <row r="279" s="13" customFormat="1">
      <c r="A279" s="13"/>
      <c r="B279" s="237"/>
      <c r="C279" s="238"/>
      <c r="D279" s="239" t="s">
        <v>217</v>
      </c>
      <c r="E279" s="258" t="s">
        <v>19</v>
      </c>
      <c r="F279" s="240" t="s">
        <v>363</v>
      </c>
      <c r="G279" s="238"/>
      <c r="H279" s="241">
        <v>13.433999999999999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217</v>
      </c>
      <c r="AU279" s="247" t="s">
        <v>85</v>
      </c>
      <c r="AV279" s="13" t="s">
        <v>85</v>
      </c>
      <c r="AW279" s="13" t="s">
        <v>37</v>
      </c>
      <c r="AX279" s="13" t="s">
        <v>75</v>
      </c>
      <c r="AY279" s="247" t="s">
        <v>147</v>
      </c>
    </row>
    <row r="280" s="13" customFormat="1">
      <c r="A280" s="13"/>
      <c r="B280" s="237"/>
      <c r="C280" s="238"/>
      <c r="D280" s="239" t="s">
        <v>217</v>
      </c>
      <c r="E280" s="258" t="s">
        <v>19</v>
      </c>
      <c r="F280" s="240" t="s">
        <v>364</v>
      </c>
      <c r="G280" s="238"/>
      <c r="H280" s="241">
        <v>4.218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217</v>
      </c>
      <c r="AU280" s="247" t="s">
        <v>85</v>
      </c>
      <c r="AV280" s="13" t="s">
        <v>85</v>
      </c>
      <c r="AW280" s="13" t="s">
        <v>37</v>
      </c>
      <c r="AX280" s="13" t="s">
        <v>75</v>
      </c>
      <c r="AY280" s="247" t="s">
        <v>147</v>
      </c>
    </row>
    <row r="281" s="13" customFormat="1">
      <c r="A281" s="13"/>
      <c r="B281" s="237"/>
      <c r="C281" s="238"/>
      <c r="D281" s="239" t="s">
        <v>217</v>
      </c>
      <c r="E281" s="258" t="s">
        <v>19</v>
      </c>
      <c r="F281" s="240" t="s">
        <v>339</v>
      </c>
      <c r="G281" s="238"/>
      <c r="H281" s="241">
        <v>15.664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217</v>
      </c>
      <c r="AU281" s="247" t="s">
        <v>85</v>
      </c>
      <c r="AV281" s="13" t="s">
        <v>85</v>
      </c>
      <c r="AW281" s="13" t="s">
        <v>37</v>
      </c>
      <c r="AX281" s="13" t="s">
        <v>75</v>
      </c>
      <c r="AY281" s="247" t="s">
        <v>147</v>
      </c>
    </row>
    <row r="282" s="13" customFormat="1">
      <c r="A282" s="13"/>
      <c r="B282" s="237"/>
      <c r="C282" s="238"/>
      <c r="D282" s="239" t="s">
        <v>217</v>
      </c>
      <c r="E282" s="258" t="s">
        <v>19</v>
      </c>
      <c r="F282" s="240" t="s">
        <v>300</v>
      </c>
      <c r="G282" s="238"/>
      <c r="H282" s="241">
        <v>12.869999999999999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217</v>
      </c>
      <c r="AU282" s="247" t="s">
        <v>85</v>
      </c>
      <c r="AV282" s="13" t="s">
        <v>85</v>
      </c>
      <c r="AW282" s="13" t="s">
        <v>37</v>
      </c>
      <c r="AX282" s="13" t="s">
        <v>75</v>
      </c>
      <c r="AY282" s="247" t="s">
        <v>147</v>
      </c>
    </row>
    <row r="283" s="13" customFormat="1">
      <c r="A283" s="13"/>
      <c r="B283" s="237"/>
      <c r="C283" s="238"/>
      <c r="D283" s="239" t="s">
        <v>217</v>
      </c>
      <c r="E283" s="258" t="s">
        <v>19</v>
      </c>
      <c r="F283" s="240" t="s">
        <v>301</v>
      </c>
      <c r="G283" s="238"/>
      <c r="H283" s="241">
        <v>15.07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217</v>
      </c>
      <c r="AU283" s="247" t="s">
        <v>85</v>
      </c>
      <c r="AV283" s="13" t="s">
        <v>85</v>
      </c>
      <c r="AW283" s="13" t="s">
        <v>37</v>
      </c>
      <c r="AX283" s="13" t="s">
        <v>75</v>
      </c>
      <c r="AY283" s="247" t="s">
        <v>147</v>
      </c>
    </row>
    <row r="284" s="14" customFormat="1">
      <c r="A284" s="14"/>
      <c r="B284" s="248"/>
      <c r="C284" s="249"/>
      <c r="D284" s="239" t="s">
        <v>217</v>
      </c>
      <c r="E284" s="250" t="s">
        <v>19</v>
      </c>
      <c r="F284" s="251" t="s">
        <v>365</v>
      </c>
      <c r="G284" s="249"/>
      <c r="H284" s="250" t="s">
        <v>19</v>
      </c>
      <c r="I284" s="252"/>
      <c r="J284" s="249"/>
      <c r="K284" s="249"/>
      <c r="L284" s="253"/>
      <c r="M284" s="254"/>
      <c r="N284" s="255"/>
      <c r="O284" s="255"/>
      <c r="P284" s="255"/>
      <c r="Q284" s="255"/>
      <c r="R284" s="255"/>
      <c r="S284" s="255"/>
      <c r="T284" s="25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7" t="s">
        <v>217</v>
      </c>
      <c r="AU284" s="257" t="s">
        <v>85</v>
      </c>
      <c r="AV284" s="14" t="s">
        <v>83</v>
      </c>
      <c r="AW284" s="14" t="s">
        <v>37</v>
      </c>
      <c r="AX284" s="14" t="s">
        <v>75</v>
      </c>
      <c r="AY284" s="257" t="s">
        <v>147</v>
      </c>
    </row>
    <row r="285" s="13" customFormat="1">
      <c r="A285" s="13"/>
      <c r="B285" s="237"/>
      <c r="C285" s="238"/>
      <c r="D285" s="239" t="s">
        <v>217</v>
      </c>
      <c r="E285" s="258" t="s">
        <v>19</v>
      </c>
      <c r="F285" s="240" t="s">
        <v>366</v>
      </c>
      <c r="G285" s="238"/>
      <c r="H285" s="241">
        <v>29.960000000000001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217</v>
      </c>
      <c r="AU285" s="247" t="s">
        <v>85</v>
      </c>
      <c r="AV285" s="13" t="s">
        <v>85</v>
      </c>
      <c r="AW285" s="13" t="s">
        <v>37</v>
      </c>
      <c r="AX285" s="13" t="s">
        <v>75</v>
      </c>
      <c r="AY285" s="247" t="s">
        <v>147</v>
      </c>
    </row>
    <row r="286" s="14" customFormat="1">
      <c r="A286" s="14"/>
      <c r="B286" s="248"/>
      <c r="C286" s="249"/>
      <c r="D286" s="239" t="s">
        <v>217</v>
      </c>
      <c r="E286" s="250" t="s">
        <v>19</v>
      </c>
      <c r="F286" s="251" t="s">
        <v>367</v>
      </c>
      <c r="G286" s="249"/>
      <c r="H286" s="250" t="s">
        <v>19</v>
      </c>
      <c r="I286" s="252"/>
      <c r="J286" s="249"/>
      <c r="K286" s="249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217</v>
      </c>
      <c r="AU286" s="257" t="s">
        <v>85</v>
      </c>
      <c r="AV286" s="14" t="s">
        <v>83</v>
      </c>
      <c r="AW286" s="14" t="s">
        <v>37</v>
      </c>
      <c r="AX286" s="14" t="s">
        <v>75</v>
      </c>
      <c r="AY286" s="257" t="s">
        <v>147</v>
      </c>
    </row>
    <row r="287" s="13" customFormat="1">
      <c r="A287" s="13"/>
      <c r="B287" s="237"/>
      <c r="C287" s="238"/>
      <c r="D287" s="239" t="s">
        <v>217</v>
      </c>
      <c r="E287" s="258" t="s">
        <v>19</v>
      </c>
      <c r="F287" s="240" t="s">
        <v>368</v>
      </c>
      <c r="G287" s="238"/>
      <c r="H287" s="241">
        <v>10.529999999999999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7" t="s">
        <v>217</v>
      </c>
      <c r="AU287" s="247" t="s">
        <v>85</v>
      </c>
      <c r="AV287" s="13" t="s">
        <v>85</v>
      </c>
      <c r="AW287" s="13" t="s">
        <v>37</v>
      </c>
      <c r="AX287" s="13" t="s">
        <v>75</v>
      </c>
      <c r="AY287" s="247" t="s">
        <v>147</v>
      </c>
    </row>
    <row r="288" s="14" customFormat="1">
      <c r="A288" s="14"/>
      <c r="B288" s="248"/>
      <c r="C288" s="249"/>
      <c r="D288" s="239" t="s">
        <v>217</v>
      </c>
      <c r="E288" s="250" t="s">
        <v>19</v>
      </c>
      <c r="F288" s="251" t="s">
        <v>369</v>
      </c>
      <c r="G288" s="249"/>
      <c r="H288" s="250" t="s">
        <v>19</v>
      </c>
      <c r="I288" s="252"/>
      <c r="J288" s="249"/>
      <c r="K288" s="249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217</v>
      </c>
      <c r="AU288" s="257" t="s">
        <v>85</v>
      </c>
      <c r="AV288" s="14" t="s">
        <v>83</v>
      </c>
      <c r="AW288" s="14" t="s">
        <v>37</v>
      </c>
      <c r="AX288" s="14" t="s">
        <v>75</v>
      </c>
      <c r="AY288" s="257" t="s">
        <v>147</v>
      </c>
    </row>
    <row r="289" s="13" customFormat="1">
      <c r="A289" s="13"/>
      <c r="B289" s="237"/>
      <c r="C289" s="238"/>
      <c r="D289" s="239" t="s">
        <v>217</v>
      </c>
      <c r="E289" s="258" t="s">
        <v>19</v>
      </c>
      <c r="F289" s="240" t="s">
        <v>370</v>
      </c>
      <c r="G289" s="238"/>
      <c r="H289" s="241">
        <v>2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217</v>
      </c>
      <c r="AU289" s="247" t="s">
        <v>85</v>
      </c>
      <c r="AV289" s="13" t="s">
        <v>85</v>
      </c>
      <c r="AW289" s="13" t="s">
        <v>37</v>
      </c>
      <c r="AX289" s="13" t="s">
        <v>75</v>
      </c>
      <c r="AY289" s="247" t="s">
        <v>147</v>
      </c>
    </row>
    <row r="290" s="15" customFormat="1">
      <c r="A290" s="15"/>
      <c r="B290" s="259"/>
      <c r="C290" s="260"/>
      <c r="D290" s="239" t="s">
        <v>217</v>
      </c>
      <c r="E290" s="261" t="s">
        <v>19</v>
      </c>
      <c r="F290" s="262" t="s">
        <v>233</v>
      </c>
      <c r="G290" s="260"/>
      <c r="H290" s="263">
        <v>1861.7479999999998</v>
      </c>
      <c r="I290" s="264"/>
      <c r="J290" s="260"/>
      <c r="K290" s="260"/>
      <c r="L290" s="265"/>
      <c r="M290" s="266"/>
      <c r="N290" s="267"/>
      <c r="O290" s="267"/>
      <c r="P290" s="267"/>
      <c r="Q290" s="267"/>
      <c r="R290" s="267"/>
      <c r="S290" s="267"/>
      <c r="T290" s="26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9" t="s">
        <v>217</v>
      </c>
      <c r="AU290" s="269" t="s">
        <v>85</v>
      </c>
      <c r="AV290" s="15" t="s">
        <v>153</v>
      </c>
      <c r="AW290" s="15" t="s">
        <v>37</v>
      </c>
      <c r="AX290" s="15" t="s">
        <v>83</v>
      </c>
      <c r="AY290" s="269" t="s">
        <v>147</v>
      </c>
    </row>
    <row r="291" s="2" customFormat="1" ht="37.8" customHeight="1">
      <c r="A291" s="40"/>
      <c r="B291" s="41"/>
      <c r="C291" s="207" t="s">
        <v>371</v>
      </c>
      <c r="D291" s="207" t="s">
        <v>149</v>
      </c>
      <c r="E291" s="208" t="s">
        <v>372</v>
      </c>
      <c r="F291" s="209" t="s">
        <v>373</v>
      </c>
      <c r="G291" s="210" t="s">
        <v>159</v>
      </c>
      <c r="H291" s="211">
        <v>40.490000000000002</v>
      </c>
      <c r="I291" s="212"/>
      <c r="J291" s="213">
        <f>ROUND(I291*H291,2)</f>
        <v>0</v>
      </c>
      <c r="K291" s="214"/>
      <c r="L291" s="46"/>
      <c r="M291" s="215" t="s">
        <v>19</v>
      </c>
      <c r="N291" s="216" t="s">
        <v>46</v>
      </c>
      <c r="O291" s="86"/>
      <c r="P291" s="217">
        <f>O291*H291</f>
        <v>0</v>
      </c>
      <c r="Q291" s="217">
        <v>0.0043800000000000002</v>
      </c>
      <c r="R291" s="217">
        <f>Q291*H291</f>
        <v>0.17734620000000001</v>
      </c>
      <c r="S291" s="217">
        <v>0</v>
      </c>
      <c r="T291" s="218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9" t="s">
        <v>153</v>
      </c>
      <c r="AT291" s="219" t="s">
        <v>149</v>
      </c>
      <c r="AU291" s="219" t="s">
        <v>85</v>
      </c>
      <c r="AY291" s="19" t="s">
        <v>147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19" t="s">
        <v>83</v>
      </c>
      <c r="BK291" s="220">
        <f>ROUND(I291*H291,2)</f>
        <v>0</v>
      </c>
      <c r="BL291" s="19" t="s">
        <v>153</v>
      </c>
      <c r="BM291" s="219" t="s">
        <v>374</v>
      </c>
    </row>
    <row r="292" s="2" customFormat="1">
      <c r="A292" s="40"/>
      <c r="B292" s="41"/>
      <c r="C292" s="42"/>
      <c r="D292" s="221" t="s">
        <v>155</v>
      </c>
      <c r="E292" s="42"/>
      <c r="F292" s="222" t="s">
        <v>375</v>
      </c>
      <c r="G292" s="42"/>
      <c r="H292" s="42"/>
      <c r="I292" s="223"/>
      <c r="J292" s="42"/>
      <c r="K292" s="42"/>
      <c r="L292" s="46"/>
      <c r="M292" s="224"/>
      <c r="N292" s="225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155</v>
      </c>
      <c r="AU292" s="19" t="s">
        <v>85</v>
      </c>
    </row>
    <row r="293" s="14" customFormat="1">
      <c r="A293" s="14"/>
      <c r="B293" s="248"/>
      <c r="C293" s="249"/>
      <c r="D293" s="239" t="s">
        <v>217</v>
      </c>
      <c r="E293" s="250" t="s">
        <v>19</v>
      </c>
      <c r="F293" s="251" t="s">
        <v>365</v>
      </c>
      <c r="G293" s="249"/>
      <c r="H293" s="250" t="s">
        <v>19</v>
      </c>
      <c r="I293" s="252"/>
      <c r="J293" s="249"/>
      <c r="K293" s="249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217</v>
      </c>
      <c r="AU293" s="257" t="s">
        <v>85</v>
      </c>
      <c r="AV293" s="14" t="s">
        <v>83</v>
      </c>
      <c r="AW293" s="14" t="s">
        <v>37</v>
      </c>
      <c r="AX293" s="14" t="s">
        <v>75</v>
      </c>
      <c r="AY293" s="257" t="s">
        <v>147</v>
      </c>
    </row>
    <row r="294" s="13" customFormat="1">
      <c r="A294" s="13"/>
      <c r="B294" s="237"/>
      <c r="C294" s="238"/>
      <c r="D294" s="239" t="s">
        <v>217</v>
      </c>
      <c r="E294" s="258" t="s">
        <v>19</v>
      </c>
      <c r="F294" s="240" t="s">
        <v>366</v>
      </c>
      <c r="G294" s="238"/>
      <c r="H294" s="241">
        <v>29.960000000000001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217</v>
      </c>
      <c r="AU294" s="247" t="s">
        <v>85</v>
      </c>
      <c r="AV294" s="13" t="s">
        <v>85</v>
      </c>
      <c r="AW294" s="13" t="s">
        <v>37</v>
      </c>
      <c r="AX294" s="13" t="s">
        <v>75</v>
      </c>
      <c r="AY294" s="247" t="s">
        <v>147</v>
      </c>
    </row>
    <row r="295" s="14" customFormat="1">
      <c r="A295" s="14"/>
      <c r="B295" s="248"/>
      <c r="C295" s="249"/>
      <c r="D295" s="239" t="s">
        <v>217</v>
      </c>
      <c r="E295" s="250" t="s">
        <v>19</v>
      </c>
      <c r="F295" s="251" t="s">
        <v>367</v>
      </c>
      <c r="G295" s="249"/>
      <c r="H295" s="250" t="s">
        <v>19</v>
      </c>
      <c r="I295" s="252"/>
      <c r="J295" s="249"/>
      <c r="K295" s="249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217</v>
      </c>
      <c r="AU295" s="257" t="s">
        <v>85</v>
      </c>
      <c r="AV295" s="14" t="s">
        <v>83</v>
      </c>
      <c r="AW295" s="14" t="s">
        <v>37</v>
      </c>
      <c r="AX295" s="14" t="s">
        <v>75</v>
      </c>
      <c r="AY295" s="257" t="s">
        <v>147</v>
      </c>
    </row>
    <row r="296" s="13" customFormat="1">
      <c r="A296" s="13"/>
      <c r="B296" s="237"/>
      <c r="C296" s="238"/>
      <c r="D296" s="239" t="s">
        <v>217</v>
      </c>
      <c r="E296" s="258" t="s">
        <v>19</v>
      </c>
      <c r="F296" s="240" t="s">
        <v>368</v>
      </c>
      <c r="G296" s="238"/>
      <c r="H296" s="241">
        <v>10.529999999999999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217</v>
      </c>
      <c r="AU296" s="247" t="s">
        <v>85</v>
      </c>
      <c r="AV296" s="13" t="s">
        <v>85</v>
      </c>
      <c r="AW296" s="13" t="s">
        <v>37</v>
      </c>
      <c r="AX296" s="13" t="s">
        <v>75</v>
      </c>
      <c r="AY296" s="247" t="s">
        <v>147</v>
      </c>
    </row>
    <row r="297" s="15" customFormat="1">
      <c r="A297" s="15"/>
      <c r="B297" s="259"/>
      <c r="C297" s="260"/>
      <c r="D297" s="239" t="s">
        <v>217</v>
      </c>
      <c r="E297" s="261" t="s">
        <v>19</v>
      </c>
      <c r="F297" s="262" t="s">
        <v>233</v>
      </c>
      <c r="G297" s="260"/>
      <c r="H297" s="263">
        <v>40.490000000000002</v>
      </c>
      <c r="I297" s="264"/>
      <c r="J297" s="260"/>
      <c r="K297" s="260"/>
      <c r="L297" s="265"/>
      <c r="M297" s="266"/>
      <c r="N297" s="267"/>
      <c r="O297" s="267"/>
      <c r="P297" s="267"/>
      <c r="Q297" s="267"/>
      <c r="R297" s="267"/>
      <c r="S297" s="267"/>
      <c r="T297" s="26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9" t="s">
        <v>217</v>
      </c>
      <c r="AU297" s="269" t="s">
        <v>85</v>
      </c>
      <c r="AV297" s="15" t="s">
        <v>153</v>
      </c>
      <c r="AW297" s="15" t="s">
        <v>37</v>
      </c>
      <c r="AX297" s="15" t="s">
        <v>83</v>
      </c>
      <c r="AY297" s="269" t="s">
        <v>147</v>
      </c>
    </row>
    <row r="298" s="2" customFormat="1" ht="44.25" customHeight="1">
      <c r="A298" s="40"/>
      <c r="B298" s="41"/>
      <c r="C298" s="207" t="s">
        <v>376</v>
      </c>
      <c r="D298" s="207" t="s">
        <v>149</v>
      </c>
      <c r="E298" s="208" t="s">
        <v>377</v>
      </c>
      <c r="F298" s="209" t="s">
        <v>378</v>
      </c>
      <c r="G298" s="210" t="s">
        <v>278</v>
      </c>
      <c r="H298" s="211">
        <v>4.7800000000000002</v>
      </c>
      <c r="I298" s="212"/>
      <c r="J298" s="213">
        <f>ROUND(I298*H298,2)</f>
        <v>0</v>
      </c>
      <c r="K298" s="214"/>
      <c r="L298" s="46"/>
      <c r="M298" s="215" t="s">
        <v>19</v>
      </c>
      <c r="N298" s="216" t="s">
        <v>46</v>
      </c>
      <c r="O298" s="86"/>
      <c r="P298" s="217">
        <f>O298*H298</f>
        <v>0</v>
      </c>
      <c r="Q298" s="217">
        <v>0</v>
      </c>
      <c r="R298" s="217">
        <f>Q298*H298</f>
        <v>0</v>
      </c>
      <c r="S298" s="217">
        <v>0</v>
      </c>
      <c r="T298" s="218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9" t="s">
        <v>153</v>
      </c>
      <c r="AT298" s="219" t="s">
        <v>149</v>
      </c>
      <c r="AU298" s="219" t="s">
        <v>85</v>
      </c>
      <c r="AY298" s="19" t="s">
        <v>147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9" t="s">
        <v>83</v>
      </c>
      <c r="BK298" s="220">
        <f>ROUND(I298*H298,2)</f>
        <v>0</v>
      </c>
      <c r="BL298" s="19" t="s">
        <v>153</v>
      </c>
      <c r="BM298" s="219" t="s">
        <v>379</v>
      </c>
    </row>
    <row r="299" s="2" customFormat="1">
      <c r="A299" s="40"/>
      <c r="B299" s="41"/>
      <c r="C299" s="42"/>
      <c r="D299" s="221" t="s">
        <v>155</v>
      </c>
      <c r="E299" s="42"/>
      <c r="F299" s="222" t="s">
        <v>380</v>
      </c>
      <c r="G299" s="42"/>
      <c r="H299" s="42"/>
      <c r="I299" s="223"/>
      <c r="J299" s="42"/>
      <c r="K299" s="42"/>
      <c r="L299" s="46"/>
      <c r="M299" s="224"/>
      <c r="N299" s="225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155</v>
      </c>
      <c r="AU299" s="19" t="s">
        <v>85</v>
      </c>
    </row>
    <row r="300" s="14" customFormat="1">
      <c r="A300" s="14"/>
      <c r="B300" s="248"/>
      <c r="C300" s="249"/>
      <c r="D300" s="239" t="s">
        <v>217</v>
      </c>
      <c r="E300" s="250" t="s">
        <v>19</v>
      </c>
      <c r="F300" s="251" t="s">
        <v>381</v>
      </c>
      <c r="G300" s="249"/>
      <c r="H300" s="250" t="s">
        <v>19</v>
      </c>
      <c r="I300" s="252"/>
      <c r="J300" s="249"/>
      <c r="K300" s="249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217</v>
      </c>
      <c r="AU300" s="257" t="s">
        <v>85</v>
      </c>
      <c r="AV300" s="14" t="s">
        <v>83</v>
      </c>
      <c r="AW300" s="14" t="s">
        <v>37</v>
      </c>
      <c r="AX300" s="14" t="s">
        <v>75</v>
      </c>
      <c r="AY300" s="257" t="s">
        <v>147</v>
      </c>
    </row>
    <row r="301" s="14" customFormat="1">
      <c r="A301" s="14"/>
      <c r="B301" s="248"/>
      <c r="C301" s="249"/>
      <c r="D301" s="239" t="s">
        <v>217</v>
      </c>
      <c r="E301" s="250" t="s">
        <v>19</v>
      </c>
      <c r="F301" s="251" t="s">
        <v>382</v>
      </c>
      <c r="G301" s="249"/>
      <c r="H301" s="250" t="s">
        <v>19</v>
      </c>
      <c r="I301" s="252"/>
      <c r="J301" s="249"/>
      <c r="K301" s="249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217</v>
      </c>
      <c r="AU301" s="257" t="s">
        <v>85</v>
      </c>
      <c r="AV301" s="14" t="s">
        <v>83</v>
      </c>
      <c r="AW301" s="14" t="s">
        <v>37</v>
      </c>
      <c r="AX301" s="14" t="s">
        <v>75</v>
      </c>
      <c r="AY301" s="257" t="s">
        <v>147</v>
      </c>
    </row>
    <row r="302" s="13" customFormat="1">
      <c r="A302" s="13"/>
      <c r="B302" s="237"/>
      <c r="C302" s="238"/>
      <c r="D302" s="239" t="s">
        <v>217</v>
      </c>
      <c r="E302" s="258" t="s">
        <v>19</v>
      </c>
      <c r="F302" s="240" t="s">
        <v>383</v>
      </c>
      <c r="G302" s="238"/>
      <c r="H302" s="241">
        <v>4.7800000000000002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217</v>
      </c>
      <c r="AU302" s="247" t="s">
        <v>85</v>
      </c>
      <c r="AV302" s="13" t="s">
        <v>85</v>
      </c>
      <c r="AW302" s="13" t="s">
        <v>37</v>
      </c>
      <c r="AX302" s="13" t="s">
        <v>75</v>
      </c>
      <c r="AY302" s="247" t="s">
        <v>147</v>
      </c>
    </row>
    <row r="303" s="15" customFormat="1">
      <c r="A303" s="15"/>
      <c r="B303" s="259"/>
      <c r="C303" s="260"/>
      <c r="D303" s="239" t="s">
        <v>217</v>
      </c>
      <c r="E303" s="261" t="s">
        <v>19</v>
      </c>
      <c r="F303" s="262" t="s">
        <v>233</v>
      </c>
      <c r="G303" s="260"/>
      <c r="H303" s="263">
        <v>4.7800000000000002</v>
      </c>
      <c r="I303" s="264"/>
      <c r="J303" s="260"/>
      <c r="K303" s="260"/>
      <c r="L303" s="265"/>
      <c r="M303" s="266"/>
      <c r="N303" s="267"/>
      <c r="O303" s="267"/>
      <c r="P303" s="267"/>
      <c r="Q303" s="267"/>
      <c r="R303" s="267"/>
      <c r="S303" s="267"/>
      <c r="T303" s="26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9" t="s">
        <v>217</v>
      </c>
      <c r="AU303" s="269" t="s">
        <v>85</v>
      </c>
      <c r="AV303" s="15" t="s">
        <v>153</v>
      </c>
      <c r="AW303" s="15" t="s">
        <v>37</v>
      </c>
      <c r="AX303" s="15" t="s">
        <v>83</v>
      </c>
      <c r="AY303" s="269" t="s">
        <v>147</v>
      </c>
    </row>
    <row r="304" s="2" customFormat="1" ht="24.15" customHeight="1">
      <c r="A304" s="40"/>
      <c r="B304" s="41"/>
      <c r="C304" s="226" t="s">
        <v>384</v>
      </c>
      <c r="D304" s="226" t="s">
        <v>212</v>
      </c>
      <c r="E304" s="227" t="s">
        <v>385</v>
      </c>
      <c r="F304" s="228" t="s">
        <v>386</v>
      </c>
      <c r="G304" s="229" t="s">
        <v>278</v>
      </c>
      <c r="H304" s="230">
        <v>5.0190000000000001</v>
      </c>
      <c r="I304" s="231"/>
      <c r="J304" s="232">
        <f>ROUND(I304*H304,2)</f>
        <v>0</v>
      </c>
      <c r="K304" s="233"/>
      <c r="L304" s="234"/>
      <c r="M304" s="235" t="s">
        <v>19</v>
      </c>
      <c r="N304" s="236" t="s">
        <v>46</v>
      </c>
      <c r="O304" s="86"/>
      <c r="P304" s="217">
        <f>O304*H304</f>
        <v>0</v>
      </c>
      <c r="Q304" s="217">
        <v>0.00010000000000000001</v>
      </c>
      <c r="R304" s="217">
        <f>Q304*H304</f>
        <v>0.0005019</v>
      </c>
      <c r="S304" s="217">
        <v>0</v>
      </c>
      <c r="T304" s="218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9" t="s">
        <v>186</v>
      </c>
      <c r="AT304" s="219" t="s">
        <v>212</v>
      </c>
      <c r="AU304" s="219" t="s">
        <v>85</v>
      </c>
      <c r="AY304" s="19" t="s">
        <v>147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9" t="s">
        <v>83</v>
      </c>
      <c r="BK304" s="220">
        <f>ROUND(I304*H304,2)</f>
        <v>0</v>
      </c>
      <c r="BL304" s="19" t="s">
        <v>153</v>
      </c>
      <c r="BM304" s="219" t="s">
        <v>387</v>
      </c>
    </row>
    <row r="305" s="13" customFormat="1">
      <c r="A305" s="13"/>
      <c r="B305" s="237"/>
      <c r="C305" s="238"/>
      <c r="D305" s="239" t="s">
        <v>217</v>
      </c>
      <c r="E305" s="238"/>
      <c r="F305" s="240" t="s">
        <v>388</v>
      </c>
      <c r="G305" s="238"/>
      <c r="H305" s="241">
        <v>5.0190000000000001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217</v>
      </c>
      <c r="AU305" s="247" t="s">
        <v>85</v>
      </c>
      <c r="AV305" s="13" t="s">
        <v>85</v>
      </c>
      <c r="AW305" s="13" t="s">
        <v>4</v>
      </c>
      <c r="AX305" s="13" t="s">
        <v>83</v>
      </c>
      <c r="AY305" s="247" t="s">
        <v>147</v>
      </c>
    </row>
    <row r="306" s="2" customFormat="1" ht="55.5" customHeight="1">
      <c r="A306" s="40"/>
      <c r="B306" s="41"/>
      <c r="C306" s="207" t="s">
        <v>389</v>
      </c>
      <c r="D306" s="207" t="s">
        <v>149</v>
      </c>
      <c r="E306" s="208" t="s">
        <v>390</v>
      </c>
      <c r="F306" s="209" t="s">
        <v>391</v>
      </c>
      <c r="G306" s="210" t="s">
        <v>278</v>
      </c>
      <c r="H306" s="211">
        <v>4.7800000000000002</v>
      </c>
      <c r="I306" s="212"/>
      <c r="J306" s="213">
        <f>ROUND(I306*H306,2)</f>
        <v>0</v>
      </c>
      <c r="K306" s="214"/>
      <c r="L306" s="46"/>
      <c r="M306" s="215" t="s">
        <v>19</v>
      </c>
      <c r="N306" s="216" t="s">
        <v>46</v>
      </c>
      <c r="O306" s="86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9" t="s">
        <v>153</v>
      </c>
      <c r="AT306" s="219" t="s">
        <v>149</v>
      </c>
      <c r="AU306" s="219" t="s">
        <v>85</v>
      </c>
      <c r="AY306" s="19" t="s">
        <v>147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19" t="s">
        <v>83</v>
      </c>
      <c r="BK306" s="220">
        <f>ROUND(I306*H306,2)</f>
        <v>0</v>
      </c>
      <c r="BL306" s="19" t="s">
        <v>153</v>
      </c>
      <c r="BM306" s="219" t="s">
        <v>392</v>
      </c>
    </row>
    <row r="307" s="2" customFormat="1">
      <c r="A307" s="40"/>
      <c r="B307" s="41"/>
      <c r="C307" s="42"/>
      <c r="D307" s="221" t="s">
        <v>155</v>
      </c>
      <c r="E307" s="42"/>
      <c r="F307" s="222" t="s">
        <v>393</v>
      </c>
      <c r="G307" s="42"/>
      <c r="H307" s="42"/>
      <c r="I307" s="223"/>
      <c r="J307" s="42"/>
      <c r="K307" s="42"/>
      <c r="L307" s="46"/>
      <c r="M307" s="224"/>
      <c r="N307" s="225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155</v>
      </c>
      <c r="AU307" s="19" t="s">
        <v>85</v>
      </c>
    </row>
    <row r="308" s="14" customFormat="1">
      <c r="A308" s="14"/>
      <c r="B308" s="248"/>
      <c r="C308" s="249"/>
      <c r="D308" s="239" t="s">
        <v>217</v>
      </c>
      <c r="E308" s="250" t="s">
        <v>19</v>
      </c>
      <c r="F308" s="251" t="s">
        <v>394</v>
      </c>
      <c r="G308" s="249"/>
      <c r="H308" s="250" t="s">
        <v>19</v>
      </c>
      <c r="I308" s="252"/>
      <c r="J308" s="249"/>
      <c r="K308" s="249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217</v>
      </c>
      <c r="AU308" s="257" t="s">
        <v>85</v>
      </c>
      <c r="AV308" s="14" t="s">
        <v>83</v>
      </c>
      <c r="AW308" s="14" t="s">
        <v>37</v>
      </c>
      <c r="AX308" s="14" t="s">
        <v>75</v>
      </c>
      <c r="AY308" s="257" t="s">
        <v>147</v>
      </c>
    </row>
    <row r="309" s="14" customFormat="1">
      <c r="A309" s="14"/>
      <c r="B309" s="248"/>
      <c r="C309" s="249"/>
      <c r="D309" s="239" t="s">
        <v>217</v>
      </c>
      <c r="E309" s="250" t="s">
        <v>19</v>
      </c>
      <c r="F309" s="251" t="s">
        <v>382</v>
      </c>
      <c r="G309" s="249"/>
      <c r="H309" s="250" t="s">
        <v>19</v>
      </c>
      <c r="I309" s="252"/>
      <c r="J309" s="249"/>
      <c r="K309" s="249"/>
      <c r="L309" s="253"/>
      <c r="M309" s="254"/>
      <c r="N309" s="255"/>
      <c r="O309" s="255"/>
      <c r="P309" s="255"/>
      <c r="Q309" s="255"/>
      <c r="R309" s="255"/>
      <c r="S309" s="255"/>
      <c r="T309" s="25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7" t="s">
        <v>217</v>
      </c>
      <c r="AU309" s="257" t="s">
        <v>85</v>
      </c>
      <c r="AV309" s="14" t="s">
        <v>83</v>
      </c>
      <c r="AW309" s="14" t="s">
        <v>37</v>
      </c>
      <c r="AX309" s="14" t="s">
        <v>75</v>
      </c>
      <c r="AY309" s="257" t="s">
        <v>147</v>
      </c>
    </row>
    <row r="310" s="13" customFormat="1">
      <c r="A310" s="13"/>
      <c r="B310" s="237"/>
      <c r="C310" s="238"/>
      <c r="D310" s="239" t="s">
        <v>217</v>
      </c>
      <c r="E310" s="258" t="s">
        <v>19</v>
      </c>
      <c r="F310" s="240" t="s">
        <v>383</v>
      </c>
      <c r="G310" s="238"/>
      <c r="H310" s="241">
        <v>4.7800000000000002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217</v>
      </c>
      <c r="AU310" s="247" t="s">
        <v>85</v>
      </c>
      <c r="AV310" s="13" t="s">
        <v>85</v>
      </c>
      <c r="AW310" s="13" t="s">
        <v>37</v>
      </c>
      <c r="AX310" s="13" t="s">
        <v>75</v>
      </c>
      <c r="AY310" s="247" t="s">
        <v>147</v>
      </c>
    </row>
    <row r="311" s="15" customFormat="1">
      <c r="A311" s="15"/>
      <c r="B311" s="259"/>
      <c r="C311" s="260"/>
      <c r="D311" s="239" t="s">
        <v>217</v>
      </c>
      <c r="E311" s="261" t="s">
        <v>19</v>
      </c>
      <c r="F311" s="262" t="s">
        <v>233</v>
      </c>
      <c r="G311" s="260"/>
      <c r="H311" s="263">
        <v>4.7800000000000002</v>
      </c>
      <c r="I311" s="264"/>
      <c r="J311" s="260"/>
      <c r="K311" s="260"/>
      <c r="L311" s="265"/>
      <c r="M311" s="266"/>
      <c r="N311" s="267"/>
      <c r="O311" s="267"/>
      <c r="P311" s="267"/>
      <c r="Q311" s="267"/>
      <c r="R311" s="267"/>
      <c r="S311" s="267"/>
      <c r="T311" s="26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9" t="s">
        <v>217</v>
      </c>
      <c r="AU311" s="269" t="s">
        <v>85</v>
      </c>
      <c r="AV311" s="15" t="s">
        <v>153</v>
      </c>
      <c r="AW311" s="15" t="s">
        <v>37</v>
      </c>
      <c r="AX311" s="15" t="s">
        <v>83</v>
      </c>
      <c r="AY311" s="269" t="s">
        <v>147</v>
      </c>
    </row>
    <row r="312" s="2" customFormat="1" ht="16.5" customHeight="1">
      <c r="A312" s="40"/>
      <c r="B312" s="41"/>
      <c r="C312" s="226" t="s">
        <v>395</v>
      </c>
      <c r="D312" s="226" t="s">
        <v>212</v>
      </c>
      <c r="E312" s="227" t="s">
        <v>396</v>
      </c>
      <c r="F312" s="228" t="s">
        <v>397</v>
      </c>
      <c r="G312" s="229" t="s">
        <v>278</v>
      </c>
      <c r="H312" s="230">
        <v>5.0190000000000001</v>
      </c>
      <c r="I312" s="231"/>
      <c r="J312" s="232">
        <f>ROUND(I312*H312,2)</f>
        <v>0</v>
      </c>
      <c r="K312" s="233"/>
      <c r="L312" s="234"/>
      <c r="M312" s="235" t="s">
        <v>19</v>
      </c>
      <c r="N312" s="236" t="s">
        <v>46</v>
      </c>
      <c r="O312" s="86"/>
      <c r="P312" s="217">
        <f>O312*H312</f>
        <v>0</v>
      </c>
      <c r="Q312" s="217">
        <v>0.00029999999999999997</v>
      </c>
      <c r="R312" s="217">
        <f>Q312*H312</f>
        <v>0.0015057</v>
      </c>
      <c r="S312" s="217">
        <v>0</v>
      </c>
      <c r="T312" s="218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9" t="s">
        <v>186</v>
      </c>
      <c r="AT312" s="219" t="s">
        <v>212</v>
      </c>
      <c r="AU312" s="219" t="s">
        <v>85</v>
      </c>
      <c r="AY312" s="19" t="s">
        <v>147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9" t="s">
        <v>83</v>
      </c>
      <c r="BK312" s="220">
        <f>ROUND(I312*H312,2)</f>
        <v>0</v>
      </c>
      <c r="BL312" s="19" t="s">
        <v>153</v>
      </c>
      <c r="BM312" s="219" t="s">
        <v>398</v>
      </c>
    </row>
    <row r="313" s="13" customFormat="1">
      <c r="A313" s="13"/>
      <c r="B313" s="237"/>
      <c r="C313" s="238"/>
      <c r="D313" s="239" t="s">
        <v>217</v>
      </c>
      <c r="E313" s="238"/>
      <c r="F313" s="240" t="s">
        <v>388</v>
      </c>
      <c r="G313" s="238"/>
      <c r="H313" s="241">
        <v>5.0190000000000001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217</v>
      </c>
      <c r="AU313" s="247" t="s">
        <v>85</v>
      </c>
      <c r="AV313" s="13" t="s">
        <v>85</v>
      </c>
      <c r="AW313" s="13" t="s">
        <v>4</v>
      </c>
      <c r="AX313" s="13" t="s">
        <v>83</v>
      </c>
      <c r="AY313" s="247" t="s">
        <v>147</v>
      </c>
    </row>
    <row r="314" s="2" customFormat="1" ht="66.75" customHeight="1">
      <c r="A314" s="40"/>
      <c r="B314" s="41"/>
      <c r="C314" s="207" t="s">
        <v>399</v>
      </c>
      <c r="D314" s="207" t="s">
        <v>149</v>
      </c>
      <c r="E314" s="208" t="s">
        <v>400</v>
      </c>
      <c r="F314" s="209" t="s">
        <v>401</v>
      </c>
      <c r="G314" s="210" t="s">
        <v>159</v>
      </c>
      <c r="H314" s="211">
        <v>6.444</v>
      </c>
      <c r="I314" s="212"/>
      <c r="J314" s="213">
        <f>ROUND(I314*H314,2)</f>
        <v>0</v>
      </c>
      <c r="K314" s="214"/>
      <c r="L314" s="46"/>
      <c r="M314" s="215" t="s">
        <v>19</v>
      </c>
      <c r="N314" s="216" t="s">
        <v>46</v>
      </c>
      <c r="O314" s="86"/>
      <c r="P314" s="217">
        <f>O314*H314</f>
        <v>0</v>
      </c>
      <c r="Q314" s="217">
        <v>0.0085199999999999998</v>
      </c>
      <c r="R314" s="217">
        <f>Q314*H314</f>
        <v>0.054902880000000001</v>
      </c>
      <c r="S314" s="217">
        <v>0</v>
      </c>
      <c r="T314" s="218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9" t="s">
        <v>153</v>
      </c>
      <c r="AT314" s="219" t="s">
        <v>149</v>
      </c>
      <c r="AU314" s="219" t="s">
        <v>85</v>
      </c>
      <c r="AY314" s="19" t="s">
        <v>147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9" t="s">
        <v>83</v>
      </c>
      <c r="BK314" s="220">
        <f>ROUND(I314*H314,2)</f>
        <v>0</v>
      </c>
      <c r="BL314" s="19" t="s">
        <v>153</v>
      </c>
      <c r="BM314" s="219" t="s">
        <v>402</v>
      </c>
    </row>
    <row r="315" s="2" customFormat="1">
      <c r="A315" s="40"/>
      <c r="B315" s="41"/>
      <c r="C315" s="42"/>
      <c r="D315" s="221" t="s">
        <v>155</v>
      </c>
      <c r="E315" s="42"/>
      <c r="F315" s="222" t="s">
        <v>403</v>
      </c>
      <c r="G315" s="42"/>
      <c r="H315" s="42"/>
      <c r="I315" s="223"/>
      <c r="J315" s="42"/>
      <c r="K315" s="42"/>
      <c r="L315" s="46"/>
      <c r="M315" s="224"/>
      <c r="N315" s="225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155</v>
      </c>
      <c r="AU315" s="19" t="s">
        <v>85</v>
      </c>
    </row>
    <row r="316" s="14" customFormat="1">
      <c r="A316" s="14"/>
      <c r="B316" s="248"/>
      <c r="C316" s="249"/>
      <c r="D316" s="239" t="s">
        <v>217</v>
      </c>
      <c r="E316" s="250" t="s">
        <v>19</v>
      </c>
      <c r="F316" s="251" t="s">
        <v>404</v>
      </c>
      <c r="G316" s="249"/>
      <c r="H316" s="250" t="s">
        <v>19</v>
      </c>
      <c r="I316" s="252"/>
      <c r="J316" s="249"/>
      <c r="K316" s="249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217</v>
      </c>
      <c r="AU316" s="257" t="s">
        <v>85</v>
      </c>
      <c r="AV316" s="14" t="s">
        <v>83</v>
      </c>
      <c r="AW316" s="14" t="s">
        <v>37</v>
      </c>
      <c r="AX316" s="14" t="s">
        <v>75</v>
      </c>
      <c r="AY316" s="257" t="s">
        <v>147</v>
      </c>
    </row>
    <row r="317" s="13" customFormat="1">
      <c r="A317" s="13"/>
      <c r="B317" s="237"/>
      <c r="C317" s="238"/>
      <c r="D317" s="239" t="s">
        <v>217</v>
      </c>
      <c r="E317" s="258" t="s">
        <v>19</v>
      </c>
      <c r="F317" s="240" t="s">
        <v>405</v>
      </c>
      <c r="G317" s="238"/>
      <c r="H317" s="241">
        <v>6.444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217</v>
      </c>
      <c r="AU317" s="247" t="s">
        <v>85</v>
      </c>
      <c r="AV317" s="13" t="s">
        <v>85</v>
      </c>
      <c r="AW317" s="13" t="s">
        <v>37</v>
      </c>
      <c r="AX317" s="13" t="s">
        <v>83</v>
      </c>
      <c r="AY317" s="247" t="s">
        <v>147</v>
      </c>
    </row>
    <row r="318" s="2" customFormat="1" ht="24.15" customHeight="1">
      <c r="A318" s="40"/>
      <c r="B318" s="41"/>
      <c r="C318" s="226" t="s">
        <v>406</v>
      </c>
      <c r="D318" s="226" t="s">
        <v>212</v>
      </c>
      <c r="E318" s="227" t="s">
        <v>407</v>
      </c>
      <c r="F318" s="228" t="s">
        <v>408</v>
      </c>
      <c r="G318" s="229" t="s">
        <v>159</v>
      </c>
      <c r="H318" s="230">
        <v>6.766</v>
      </c>
      <c r="I318" s="231"/>
      <c r="J318" s="232">
        <f>ROUND(I318*H318,2)</f>
        <v>0</v>
      </c>
      <c r="K318" s="233"/>
      <c r="L318" s="234"/>
      <c r="M318" s="235" t="s">
        <v>19</v>
      </c>
      <c r="N318" s="236" t="s">
        <v>46</v>
      </c>
      <c r="O318" s="86"/>
      <c r="P318" s="217">
        <f>O318*H318</f>
        <v>0</v>
      </c>
      <c r="Q318" s="217">
        <v>0.0030000000000000001</v>
      </c>
      <c r="R318" s="217">
        <f>Q318*H318</f>
        <v>0.020298</v>
      </c>
      <c r="S318" s="217">
        <v>0</v>
      </c>
      <c r="T318" s="21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9" t="s">
        <v>186</v>
      </c>
      <c r="AT318" s="219" t="s">
        <v>212</v>
      </c>
      <c r="AU318" s="219" t="s">
        <v>85</v>
      </c>
      <c r="AY318" s="19" t="s">
        <v>147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9" t="s">
        <v>83</v>
      </c>
      <c r="BK318" s="220">
        <f>ROUND(I318*H318,2)</f>
        <v>0</v>
      </c>
      <c r="BL318" s="19" t="s">
        <v>153</v>
      </c>
      <c r="BM318" s="219" t="s">
        <v>409</v>
      </c>
    </row>
    <row r="319" s="13" customFormat="1">
      <c r="A319" s="13"/>
      <c r="B319" s="237"/>
      <c r="C319" s="238"/>
      <c r="D319" s="239" t="s">
        <v>217</v>
      </c>
      <c r="E319" s="238"/>
      <c r="F319" s="240" t="s">
        <v>410</v>
      </c>
      <c r="G319" s="238"/>
      <c r="H319" s="241">
        <v>6.766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217</v>
      </c>
      <c r="AU319" s="247" t="s">
        <v>85</v>
      </c>
      <c r="AV319" s="13" t="s">
        <v>85</v>
      </c>
      <c r="AW319" s="13" t="s">
        <v>4</v>
      </c>
      <c r="AX319" s="13" t="s">
        <v>83</v>
      </c>
      <c r="AY319" s="247" t="s">
        <v>147</v>
      </c>
    </row>
    <row r="320" s="2" customFormat="1" ht="66.75" customHeight="1">
      <c r="A320" s="40"/>
      <c r="B320" s="41"/>
      <c r="C320" s="207" t="s">
        <v>411</v>
      </c>
      <c r="D320" s="207" t="s">
        <v>149</v>
      </c>
      <c r="E320" s="208" t="s">
        <v>400</v>
      </c>
      <c r="F320" s="209" t="s">
        <v>401</v>
      </c>
      <c r="G320" s="210" t="s">
        <v>159</v>
      </c>
      <c r="H320" s="211">
        <v>45.000999999999998</v>
      </c>
      <c r="I320" s="212"/>
      <c r="J320" s="213">
        <f>ROUND(I320*H320,2)</f>
        <v>0</v>
      </c>
      <c r="K320" s="214"/>
      <c r="L320" s="46"/>
      <c r="M320" s="215" t="s">
        <v>19</v>
      </c>
      <c r="N320" s="216" t="s">
        <v>46</v>
      </c>
      <c r="O320" s="86"/>
      <c r="P320" s="217">
        <f>O320*H320</f>
        <v>0</v>
      </c>
      <c r="Q320" s="217">
        <v>0.0085199999999999998</v>
      </c>
      <c r="R320" s="217">
        <f>Q320*H320</f>
        <v>0.38340851999999997</v>
      </c>
      <c r="S320" s="217">
        <v>0</v>
      </c>
      <c r="T320" s="218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9" t="s">
        <v>153</v>
      </c>
      <c r="AT320" s="219" t="s">
        <v>149</v>
      </c>
      <c r="AU320" s="219" t="s">
        <v>85</v>
      </c>
      <c r="AY320" s="19" t="s">
        <v>147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19" t="s">
        <v>83</v>
      </c>
      <c r="BK320" s="220">
        <f>ROUND(I320*H320,2)</f>
        <v>0</v>
      </c>
      <c r="BL320" s="19" t="s">
        <v>153</v>
      </c>
      <c r="BM320" s="219" t="s">
        <v>412</v>
      </c>
    </row>
    <row r="321" s="2" customFormat="1">
      <c r="A321" s="40"/>
      <c r="B321" s="41"/>
      <c r="C321" s="42"/>
      <c r="D321" s="221" t="s">
        <v>155</v>
      </c>
      <c r="E321" s="42"/>
      <c r="F321" s="222" t="s">
        <v>403</v>
      </c>
      <c r="G321" s="42"/>
      <c r="H321" s="42"/>
      <c r="I321" s="223"/>
      <c r="J321" s="42"/>
      <c r="K321" s="42"/>
      <c r="L321" s="46"/>
      <c r="M321" s="224"/>
      <c r="N321" s="225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155</v>
      </c>
      <c r="AU321" s="19" t="s">
        <v>85</v>
      </c>
    </row>
    <row r="322" s="14" customFormat="1">
      <c r="A322" s="14"/>
      <c r="B322" s="248"/>
      <c r="C322" s="249"/>
      <c r="D322" s="239" t="s">
        <v>217</v>
      </c>
      <c r="E322" s="250" t="s">
        <v>19</v>
      </c>
      <c r="F322" s="251" t="s">
        <v>413</v>
      </c>
      <c r="G322" s="249"/>
      <c r="H322" s="250" t="s">
        <v>19</v>
      </c>
      <c r="I322" s="252"/>
      <c r="J322" s="249"/>
      <c r="K322" s="249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217</v>
      </c>
      <c r="AU322" s="257" t="s">
        <v>85</v>
      </c>
      <c r="AV322" s="14" t="s">
        <v>83</v>
      </c>
      <c r="AW322" s="14" t="s">
        <v>37</v>
      </c>
      <c r="AX322" s="14" t="s">
        <v>75</v>
      </c>
      <c r="AY322" s="257" t="s">
        <v>147</v>
      </c>
    </row>
    <row r="323" s="13" customFormat="1">
      <c r="A323" s="13"/>
      <c r="B323" s="237"/>
      <c r="C323" s="238"/>
      <c r="D323" s="239" t="s">
        <v>217</v>
      </c>
      <c r="E323" s="258" t="s">
        <v>19</v>
      </c>
      <c r="F323" s="240" t="s">
        <v>414</v>
      </c>
      <c r="G323" s="238"/>
      <c r="H323" s="241">
        <v>45.000999999999998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217</v>
      </c>
      <c r="AU323" s="247" t="s">
        <v>85</v>
      </c>
      <c r="AV323" s="13" t="s">
        <v>85</v>
      </c>
      <c r="AW323" s="13" t="s">
        <v>37</v>
      </c>
      <c r="AX323" s="13" t="s">
        <v>83</v>
      </c>
      <c r="AY323" s="247" t="s">
        <v>147</v>
      </c>
    </row>
    <row r="324" s="2" customFormat="1" ht="16.5" customHeight="1">
      <c r="A324" s="40"/>
      <c r="B324" s="41"/>
      <c r="C324" s="226" t="s">
        <v>415</v>
      </c>
      <c r="D324" s="226" t="s">
        <v>212</v>
      </c>
      <c r="E324" s="227" t="s">
        <v>416</v>
      </c>
      <c r="F324" s="228" t="s">
        <v>417</v>
      </c>
      <c r="G324" s="229" t="s">
        <v>159</v>
      </c>
      <c r="H324" s="230">
        <v>51.750999999999998</v>
      </c>
      <c r="I324" s="231"/>
      <c r="J324" s="232">
        <f>ROUND(I324*H324,2)</f>
        <v>0</v>
      </c>
      <c r="K324" s="233"/>
      <c r="L324" s="234"/>
      <c r="M324" s="235" t="s">
        <v>19</v>
      </c>
      <c r="N324" s="236" t="s">
        <v>46</v>
      </c>
      <c r="O324" s="86"/>
      <c r="P324" s="217">
        <f>O324*H324</f>
        <v>0</v>
      </c>
      <c r="Q324" s="217">
        <v>0.0014</v>
      </c>
      <c r="R324" s="217">
        <f>Q324*H324</f>
        <v>0.072451399999999999</v>
      </c>
      <c r="S324" s="217">
        <v>0</v>
      </c>
      <c r="T324" s="218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9" t="s">
        <v>186</v>
      </c>
      <c r="AT324" s="219" t="s">
        <v>212</v>
      </c>
      <c r="AU324" s="219" t="s">
        <v>85</v>
      </c>
      <c r="AY324" s="19" t="s">
        <v>147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19" t="s">
        <v>83</v>
      </c>
      <c r="BK324" s="220">
        <f>ROUND(I324*H324,2)</f>
        <v>0</v>
      </c>
      <c r="BL324" s="19" t="s">
        <v>153</v>
      </c>
      <c r="BM324" s="219" t="s">
        <v>418</v>
      </c>
    </row>
    <row r="325" s="13" customFormat="1">
      <c r="A325" s="13"/>
      <c r="B325" s="237"/>
      <c r="C325" s="238"/>
      <c r="D325" s="239" t="s">
        <v>217</v>
      </c>
      <c r="E325" s="238"/>
      <c r="F325" s="240" t="s">
        <v>419</v>
      </c>
      <c r="G325" s="238"/>
      <c r="H325" s="241">
        <v>51.750999999999998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217</v>
      </c>
      <c r="AU325" s="247" t="s">
        <v>85</v>
      </c>
      <c r="AV325" s="13" t="s">
        <v>85</v>
      </c>
      <c r="AW325" s="13" t="s">
        <v>4</v>
      </c>
      <c r="AX325" s="13" t="s">
        <v>83</v>
      </c>
      <c r="AY325" s="247" t="s">
        <v>147</v>
      </c>
    </row>
    <row r="326" s="2" customFormat="1" ht="66.75" customHeight="1">
      <c r="A326" s="40"/>
      <c r="B326" s="41"/>
      <c r="C326" s="207" t="s">
        <v>420</v>
      </c>
      <c r="D326" s="207" t="s">
        <v>149</v>
      </c>
      <c r="E326" s="208" t="s">
        <v>421</v>
      </c>
      <c r="F326" s="209" t="s">
        <v>422</v>
      </c>
      <c r="G326" s="210" t="s">
        <v>159</v>
      </c>
      <c r="H326" s="211">
        <v>216.65000000000001</v>
      </c>
      <c r="I326" s="212"/>
      <c r="J326" s="213">
        <f>ROUND(I326*H326,2)</f>
        <v>0</v>
      </c>
      <c r="K326" s="214"/>
      <c r="L326" s="46"/>
      <c r="M326" s="215" t="s">
        <v>19</v>
      </c>
      <c r="N326" s="216" t="s">
        <v>46</v>
      </c>
      <c r="O326" s="86"/>
      <c r="P326" s="217">
        <f>O326*H326</f>
        <v>0</v>
      </c>
      <c r="Q326" s="217">
        <v>0.0086</v>
      </c>
      <c r="R326" s="217">
        <f>Q326*H326</f>
        <v>1.8631900000000001</v>
      </c>
      <c r="S326" s="217">
        <v>0</v>
      </c>
      <c r="T326" s="218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9" t="s">
        <v>153</v>
      </c>
      <c r="AT326" s="219" t="s">
        <v>149</v>
      </c>
      <c r="AU326" s="219" t="s">
        <v>85</v>
      </c>
      <c r="AY326" s="19" t="s">
        <v>147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9" t="s">
        <v>83</v>
      </c>
      <c r="BK326" s="220">
        <f>ROUND(I326*H326,2)</f>
        <v>0</v>
      </c>
      <c r="BL326" s="19" t="s">
        <v>153</v>
      </c>
      <c r="BM326" s="219" t="s">
        <v>423</v>
      </c>
    </row>
    <row r="327" s="2" customFormat="1">
      <c r="A327" s="40"/>
      <c r="B327" s="41"/>
      <c r="C327" s="42"/>
      <c r="D327" s="221" t="s">
        <v>155</v>
      </c>
      <c r="E327" s="42"/>
      <c r="F327" s="222" t="s">
        <v>424</v>
      </c>
      <c r="G327" s="42"/>
      <c r="H327" s="42"/>
      <c r="I327" s="223"/>
      <c r="J327" s="42"/>
      <c r="K327" s="42"/>
      <c r="L327" s="46"/>
      <c r="M327" s="224"/>
      <c r="N327" s="225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155</v>
      </c>
      <c r="AU327" s="19" t="s">
        <v>85</v>
      </c>
    </row>
    <row r="328" s="14" customFormat="1">
      <c r="A328" s="14"/>
      <c r="B328" s="248"/>
      <c r="C328" s="249"/>
      <c r="D328" s="239" t="s">
        <v>217</v>
      </c>
      <c r="E328" s="250" t="s">
        <v>19</v>
      </c>
      <c r="F328" s="251" t="s">
        <v>425</v>
      </c>
      <c r="G328" s="249"/>
      <c r="H328" s="250" t="s">
        <v>19</v>
      </c>
      <c r="I328" s="252"/>
      <c r="J328" s="249"/>
      <c r="K328" s="249"/>
      <c r="L328" s="253"/>
      <c r="M328" s="254"/>
      <c r="N328" s="255"/>
      <c r="O328" s="255"/>
      <c r="P328" s="255"/>
      <c r="Q328" s="255"/>
      <c r="R328" s="255"/>
      <c r="S328" s="255"/>
      <c r="T328" s="25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7" t="s">
        <v>217</v>
      </c>
      <c r="AU328" s="257" t="s">
        <v>85</v>
      </c>
      <c r="AV328" s="14" t="s">
        <v>83</v>
      </c>
      <c r="AW328" s="14" t="s">
        <v>37</v>
      </c>
      <c r="AX328" s="14" t="s">
        <v>75</v>
      </c>
      <c r="AY328" s="257" t="s">
        <v>147</v>
      </c>
    </row>
    <row r="329" s="14" customFormat="1">
      <c r="A329" s="14"/>
      <c r="B329" s="248"/>
      <c r="C329" s="249"/>
      <c r="D329" s="239" t="s">
        <v>217</v>
      </c>
      <c r="E329" s="250" t="s">
        <v>19</v>
      </c>
      <c r="F329" s="251" t="s">
        <v>291</v>
      </c>
      <c r="G329" s="249"/>
      <c r="H329" s="250" t="s">
        <v>19</v>
      </c>
      <c r="I329" s="252"/>
      <c r="J329" s="249"/>
      <c r="K329" s="249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217</v>
      </c>
      <c r="AU329" s="257" t="s">
        <v>85</v>
      </c>
      <c r="AV329" s="14" t="s">
        <v>83</v>
      </c>
      <c r="AW329" s="14" t="s">
        <v>37</v>
      </c>
      <c r="AX329" s="14" t="s">
        <v>75</v>
      </c>
      <c r="AY329" s="257" t="s">
        <v>147</v>
      </c>
    </row>
    <row r="330" s="13" customFormat="1">
      <c r="A330" s="13"/>
      <c r="B330" s="237"/>
      <c r="C330" s="238"/>
      <c r="D330" s="239" t="s">
        <v>217</v>
      </c>
      <c r="E330" s="258" t="s">
        <v>19</v>
      </c>
      <c r="F330" s="240" t="s">
        <v>426</v>
      </c>
      <c r="G330" s="238"/>
      <c r="H330" s="241">
        <v>65.119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217</v>
      </c>
      <c r="AU330" s="247" t="s">
        <v>85</v>
      </c>
      <c r="AV330" s="13" t="s">
        <v>85</v>
      </c>
      <c r="AW330" s="13" t="s">
        <v>37</v>
      </c>
      <c r="AX330" s="13" t="s">
        <v>75</v>
      </c>
      <c r="AY330" s="247" t="s">
        <v>147</v>
      </c>
    </row>
    <row r="331" s="14" customFormat="1">
      <c r="A331" s="14"/>
      <c r="B331" s="248"/>
      <c r="C331" s="249"/>
      <c r="D331" s="239" t="s">
        <v>217</v>
      </c>
      <c r="E331" s="250" t="s">
        <v>19</v>
      </c>
      <c r="F331" s="251" t="s">
        <v>295</v>
      </c>
      <c r="G331" s="249"/>
      <c r="H331" s="250" t="s">
        <v>19</v>
      </c>
      <c r="I331" s="252"/>
      <c r="J331" s="249"/>
      <c r="K331" s="249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217</v>
      </c>
      <c r="AU331" s="257" t="s">
        <v>85</v>
      </c>
      <c r="AV331" s="14" t="s">
        <v>83</v>
      </c>
      <c r="AW331" s="14" t="s">
        <v>37</v>
      </c>
      <c r="AX331" s="14" t="s">
        <v>75</v>
      </c>
      <c r="AY331" s="257" t="s">
        <v>147</v>
      </c>
    </row>
    <row r="332" s="13" customFormat="1">
      <c r="A332" s="13"/>
      <c r="B332" s="237"/>
      <c r="C332" s="238"/>
      <c r="D332" s="239" t="s">
        <v>217</v>
      </c>
      <c r="E332" s="258" t="s">
        <v>19</v>
      </c>
      <c r="F332" s="240" t="s">
        <v>427</v>
      </c>
      <c r="G332" s="238"/>
      <c r="H332" s="241">
        <v>23.358000000000001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217</v>
      </c>
      <c r="AU332" s="247" t="s">
        <v>85</v>
      </c>
      <c r="AV332" s="13" t="s">
        <v>85</v>
      </c>
      <c r="AW332" s="13" t="s">
        <v>37</v>
      </c>
      <c r="AX332" s="13" t="s">
        <v>75</v>
      </c>
      <c r="AY332" s="247" t="s">
        <v>147</v>
      </c>
    </row>
    <row r="333" s="14" customFormat="1">
      <c r="A333" s="14"/>
      <c r="B333" s="248"/>
      <c r="C333" s="249"/>
      <c r="D333" s="239" t="s">
        <v>217</v>
      </c>
      <c r="E333" s="250" t="s">
        <v>19</v>
      </c>
      <c r="F333" s="251" t="s">
        <v>288</v>
      </c>
      <c r="G333" s="249"/>
      <c r="H333" s="250" t="s">
        <v>19</v>
      </c>
      <c r="I333" s="252"/>
      <c r="J333" s="249"/>
      <c r="K333" s="249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217</v>
      </c>
      <c r="AU333" s="257" t="s">
        <v>85</v>
      </c>
      <c r="AV333" s="14" t="s">
        <v>83</v>
      </c>
      <c r="AW333" s="14" t="s">
        <v>37</v>
      </c>
      <c r="AX333" s="14" t="s">
        <v>75</v>
      </c>
      <c r="AY333" s="257" t="s">
        <v>147</v>
      </c>
    </row>
    <row r="334" s="13" customFormat="1">
      <c r="A334" s="13"/>
      <c r="B334" s="237"/>
      <c r="C334" s="238"/>
      <c r="D334" s="239" t="s">
        <v>217</v>
      </c>
      <c r="E334" s="258" t="s">
        <v>19</v>
      </c>
      <c r="F334" s="240" t="s">
        <v>428</v>
      </c>
      <c r="G334" s="238"/>
      <c r="H334" s="241">
        <v>37.122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217</v>
      </c>
      <c r="AU334" s="247" t="s">
        <v>85</v>
      </c>
      <c r="AV334" s="13" t="s">
        <v>85</v>
      </c>
      <c r="AW334" s="13" t="s">
        <v>37</v>
      </c>
      <c r="AX334" s="13" t="s">
        <v>75</v>
      </c>
      <c r="AY334" s="247" t="s">
        <v>147</v>
      </c>
    </row>
    <row r="335" s="14" customFormat="1">
      <c r="A335" s="14"/>
      <c r="B335" s="248"/>
      <c r="C335" s="249"/>
      <c r="D335" s="239" t="s">
        <v>217</v>
      </c>
      <c r="E335" s="250" t="s">
        <v>19</v>
      </c>
      <c r="F335" s="251" t="s">
        <v>315</v>
      </c>
      <c r="G335" s="249"/>
      <c r="H335" s="250" t="s">
        <v>19</v>
      </c>
      <c r="I335" s="252"/>
      <c r="J335" s="249"/>
      <c r="K335" s="249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217</v>
      </c>
      <c r="AU335" s="257" t="s">
        <v>85</v>
      </c>
      <c r="AV335" s="14" t="s">
        <v>83</v>
      </c>
      <c r="AW335" s="14" t="s">
        <v>37</v>
      </c>
      <c r="AX335" s="14" t="s">
        <v>75</v>
      </c>
      <c r="AY335" s="257" t="s">
        <v>147</v>
      </c>
    </row>
    <row r="336" s="13" customFormat="1">
      <c r="A336" s="13"/>
      <c r="B336" s="237"/>
      <c r="C336" s="238"/>
      <c r="D336" s="239" t="s">
        <v>217</v>
      </c>
      <c r="E336" s="258" t="s">
        <v>19</v>
      </c>
      <c r="F336" s="240" t="s">
        <v>429</v>
      </c>
      <c r="G336" s="238"/>
      <c r="H336" s="241">
        <v>7.1520000000000001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217</v>
      </c>
      <c r="AU336" s="247" t="s">
        <v>85</v>
      </c>
      <c r="AV336" s="13" t="s">
        <v>85</v>
      </c>
      <c r="AW336" s="13" t="s">
        <v>37</v>
      </c>
      <c r="AX336" s="13" t="s">
        <v>75</v>
      </c>
      <c r="AY336" s="247" t="s">
        <v>147</v>
      </c>
    </row>
    <row r="337" s="14" customFormat="1">
      <c r="A337" s="14"/>
      <c r="B337" s="248"/>
      <c r="C337" s="249"/>
      <c r="D337" s="239" t="s">
        <v>217</v>
      </c>
      <c r="E337" s="250" t="s">
        <v>19</v>
      </c>
      <c r="F337" s="251" t="s">
        <v>297</v>
      </c>
      <c r="G337" s="249"/>
      <c r="H337" s="250" t="s">
        <v>19</v>
      </c>
      <c r="I337" s="252"/>
      <c r="J337" s="249"/>
      <c r="K337" s="249"/>
      <c r="L337" s="253"/>
      <c r="M337" s="254"/>
      <c r="N337" s="255"/>
      <c r="O337" s="255"/>
      <c r="P337" s="255"/>
      <c r="Q337" s="255"/>
      <c r="R337" s="255"/>
      <c r="S337" s="255"/>
      <c r="T337" s="25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7" t="s">
        <v>217</v>
      </c>
      <c r="AU337" s="257" t="s">
        <v>85</v>
      </c>
      <c r="AV337" s="14" t="s">
        <v>83</v>
      </c>
      <c r="AW337" s="14" t="s">
        <v>37</v>
      </c>
      <c r="AX337" s="14" t="s">
        <v>75</v>
      </c>
      <c r="AY337" s="257" t="s">
        <v>147</v>
      </c>
    </row>
    <row r="338" s="13" customFormat="1">
      <c r="A338" s="13"/>
      <c r="B338" s="237"/>
      <c r="C338" s="238"/>
      <c r="D338" s="239" t="s">
        <v>217</v>
      </c>
      <c r="E338" s="258" t="s">
        <v>19</v>
      </c>
      <c r="F338" s="240" t="s">
        <v>430</v>
      </c>
      <c r="G338" s="238"/>
      <c r="H338" s="241">
        <v>46.082999999999998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217</v>
      </c>
      <c r="AU338" s="247" t="s">
        <v>85</v>
      </c>
      <c r="AV338" s="13" t="s">
        <v>85</v>
      </c>
      <c r="AW338" s="13" t="s">
        <v>37</v>
      </c>
      <c r="AX338" s="13" t="s">
        <v>75</v>
      </c>
      <c r="AY338" s="247" t="s">
        <v>147</v>
      </c>
    </row>
    <row r="339" s="14" customFormat="1">
      <c r="A339" s="14"/>
      <c r="B339" s="248"/>
      <c r="C339" s="249"/>
      <c r="D339" s="239" t="s">
        <v>217</v>
      </c>
      <c r="E339" s="250" t="s">
        <v>19</v>
      </c>
      <c r="F339" s="251" t="s">
        <v>299</v>
      </c>
      <c r="G339" s="249"/>
      <c r="H339" s="250" t="s">
        <v>19</v>
      </c>
      <c r="I339" s="252"/>
      <c r="J339" s="249"/>
      <c r="K339" s="249"/>
      <c r="L339" s="253"/>
      <c r="M339" s="254"/>
      <c r="N339" s="255"/>
      <c r="O339" s="255"/>
      <c r="P339" s="255"/>
      <c r="Q339" s="255"/>
      <c r="R339" s="255"/>
      <c r="S339" s="255"/>
      <c r="T339" s="25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7" t="s">
        <v>217</v>
      </c>
      <c r="AU339" s="257" t="s">
        <v>85</v>
      </c>
      <c r="AV339" s="14" t="s">
        <v>83</v>
      </c>
      <c r="AW339" s="14" t="s">
        <v>37</v>
      </c>
      <c r="AX339" s="14" t="s">
        <v>75</v>
      </c>
      <c r="AY339" s="257" t="s">
        <v>147</v>
      </c>
    </row>
    <row r="340" s="13" customFormat="1">
      <c r="A340" s="13"/>
      <c r="B340" s="237"/>
      <c r="C340" s="238"/>
      <c r="D340" s="239" t="s">
        <v>217</v>
      </c>
      <c r="E340" s="258" t="s">
        <v>19</v>
      </c>
      <c r="F340" s="240" t="s">
        <v>431</v>
      </c>
      <c r="G340" s="238"/>
      <c r="H340" s="241">
        <v>37.816000000000002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217</v>
      </c>
      <c r="AU340" s="247" t="s">
        <v>85</v>
      </c>
      <c r="AV340" s="13" t="s">
        <v>85</v>
      </c>
      <c r="AW340" s="13" t="s">
        <v>37</v>
      </c>
      <c r="AX340" s="13" t="s">
        <v>75</v>
      </c>
      <c r="AY340" s="247" t="s">
        <v>147</v>
      </c>
    </row>
    <row r="341" s="15" customFormat="1">
      <c r="A341" s="15"/>
      <c r="B341" s="259"/>
      <c r="C341" s="260"/>
      <c r="D341" s="239" t="s">
        <v>217</v>
      </c>
      <c r="E341" s="261" t="s">
        <v>19</v>
      </c>
      <c r="F341" s="262" t="s">
        <v>233</v>
      </c>
      <c r="G341" s="260"/>
      <c r="H341" s="263">
        <v>216.65000000000001</v>
      </c>
      <c r="I341" s="264"/>
      <c r="J341" s="260"/>
      <c r="K341" s="260"/>
      <c r="L341" s="265"/>
      <c r="M341" s="266"/>
      <c r="N341" s="267"/>
      <c r="O341" s="267"/>
      <c r="P341" s="267"/>
      <c r="Q341" s="267"/>
      <c r="R341" s="267"/>
      <c r="S341" s="267"/>
      <c r="T341" s="268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9" t="s">
        <v>217</v>
      </c>
      <c r="AU341" s="269" t="s">
        <v>85</v>
      </c>
      <c r="AV341" s="15" t="s">
        <v>153</v>
      </c>
      <c r="AW341" s="15" t="s">
        <v>37</v>
      </c>
      <c r="AX341" s="15" t="s">
        <v>83</v>
      </c>
      <c r="AY341" s="269" t="s">
        <v>147</v>
      </c>
    </row>
    <row r="342" s="2" customFormat="1" ht="24.15" customHeight="1">
      <c r="A342" s="40"/>
      <c r="B342" s="41"/>
      <c r="C342" s="226" t="s">
        <v>432</v>
      </c>
      <c r="D342" s="226" t="s">
        <v>212</v>
      </c>
      <c r="E342" s="227" t="s">
        <v>433</v>
      </c>
      <c r="F342" s="228" t="s">
        <v>434</v>
      </c>
      <c r="G342" s="229" t="s">
        <v>159</v>
      </c>
      <c r="H342" s="230">
        <v>227.483</v>
      </c>
      <c r="I342" s="231"/>
      <c r="J342" s="232">
        <f>ROUND(I342*H342,2)</f>
        <v>0</v>
      </c>
      <c r="K342" s="233"/>
      <c r="L342" s="234"/>
      <c r="M342" s="235" t="s">
        <v>19</v>
      </c>
      <c r="N342" s="236" t="s">
        <v>46</v>
      </c>
      <c r="O342" s="86"/>
      <c r="P342" s="217">
        <f>O342*H342</f>
        <v>0</v>
      </c>
      <c r="Q342" s="217">
        <v>0.0047999999999999996</v>
      </c>
      <c r="R342" s="217">
        <f>Q342*H342</f>
        <v>1.0919184</v>
      </c>
      <c r="S342" s="217">
        <v>0</v>
      </c>
      <c r="T342" s="218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9" t="s">
        <v>186</v>
      </c>
      <c r="AT342" s="219" t="s">
        <v>212</v>
      </c>
      <c r="AU342" s="219" t="s">
        <v>85</v>
      </c>
      <c r="AY342" s="19" t="s">
        <v>147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19" t="s">
        <v>83</v>
      </c>
      <c r="BK342" s="220">
        <f>ROUND(I342*H342,2)</f>
        <v>0</v>
      </c>
      <c r="BL342" s="19" t="s">
        <v>153</v>
      </c>
      <c r="BM342" s="219" t="s">
        <v>435</v>
      </c>
    </row>
    <row r="343" s="13" customFormat="1">
      <c r="A343" s="13"/>
      <c r="B343" s="237"/>
      <c r="C343" s="238"/>
      <c r="D343" s="239" t="s">
        <v>217</v>
      </c>
      <c r="E343" s="238"/>
      <c r="F343" s="240" t="s">
        <v>436</v>
      </c>
      <c r="G343" s="238"/>
      <c r="H343" s="241">
        <v>227.483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217</v>
      </c>
      <c r="AU343" s="247" t="s">
        <v>85</v>
      </c>
      <c r="AV343" s="13" t="s">
        <v>85</v>
      </c>
      <c r="AW343" s="13" t="s">
        <v>4</v>
      </c>
      <c r="AX343" s="13" t="s">
        <v>83</v>
      </c>
      <c r="AY343" s="247" t="s">
        <v>147</v>
      </c>
    </row>
    <row r="344" s="2" customFormat="1" ht="66.75" customHeight="1">
      <c r="A344" s="40"/>
      <c r="B344" s="41"/>
      <c r="C344" s="207" t="s">
        <v>437</v>
      </c>
      <c r="D344" s="207" t="s">
        <v>149</v>
      </c>
      <c r="E344" s="208" t="s">
        <v>421</v>
      </c>
      <c r="F344" s="209" t="s">
        <v>422</v>
      </c>
      <c r="G344" s="210" t="s">
        <v>159</v>
      </c>
      <c r="H344" s="211">
        <v>1503.4549999999999</v>
      </c>
      <c r="I344" s="212"/>
      <c r="J344" s="213">
        <f>ROUND(I344*H344,2)</f>
        <v>0</v>
      </c>
      <c r="K344" s="214"/>
      <c r="L344" s="46"/>
      <c r="M344" s="215" t="s">
        <v>19</v>
      </c>
      <c r="N344" s="216" t="s">
        <v>46</v>
      </c>
      <c r="O344" s="86"/>
      <c r="P344" s="217">
        <f>O344*H344</f>
        <v>0</v>
      </c>
      <c r="Q344" s="217">
        <v>0.0086</v>
      </c>
      <c r="R344" s="217">
        <f>Q344*H344</f>
        <v>12.929713</v>
      </c>
      <c r="S344" s="217">
        <v>0</v>
      </c>
      <c r="T344" s="218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9" t="s">
        <v>153</v>
      </c>
      <c r="AT344" s="219" t="s">
        <v>149</v>
      </c>
      <c r="AU344" s="219" t="s">
        <v>85</v>
      </c>
      <c r="AY344" s="19" t="s">
        <v>147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19" t="s">
        <v>83</v>
      </c>
      <c r="BK344" s="220">
        <f>ROUND(I344*H344,2)</f>
        <v>0</v>
      </c>
      <c r="BL344" s="19" t="s">
        <v>153</v>
      </c>
      <c r="BM344" s="219" t="s">
        <v>438</v>
      </c>
    </row>
    <row r="345" s="2" customFormat="1">
      <c r="A345" s="40"/>
      <c r="B345" s="41"/>
      <c r="C345" s="42"/>
      <c r="D345" s="221" t="s">
        <v>155</v>
      </c>
      <c r="E345" s="42"/>
      <c r="F345" s="222" t="s">
        <v>424</v>
      </c>
      <c r="G345" s="42"/>
      <c r="H345" s="42"/>
      <c r="I345" s="223"/>
      <c r="J345" s="42"/>
      <c r="K345" s="42"/>
      <c r="L345" s="46"/>
      <c r="M345" s="224"/>
      <c r="N345" s="225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155</v>
      </c>
      <c r="AU345" s="19" t="s">
        <v>85</v>
      </c>
    </row>
    <row r="346" s="14" customFormat="1">
      <c r="A346" s="14"/>
      <c r="B346" s="248"/>
      <c r="C346" s="249"/>
      <c r="D346" s="239" t="s">
        <v>217</v>
      </c>
      <c r="E346" s="250" t="s">
        <v>19</v>
      </c>
      <c r="F346" s="251" t="s">
        <v>291</v>
      </c>
      <c r="G346" s="249"/>
      <c r="H346" s="250" t="s">
        <v>19</v>
      </c>
      <c r="I346" s="252"/>
      <c r="J346" s="249"/>
      <c r="K346" s="249"/>
      <c r="L346" s="253"/>
      <c r="M346" s="254"/>
      <c r="N346" s="255"/>
      <c r="O346" s="255"/>
      <c r="P346" s="255"/>
      <c r="Q346" s="255"/>
      <c r="R346" s="255"/>
      <c r="S346" s="255"/>
      <c r="T346" s="25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7" t="s">
        <v>217</v>
      </c>
      <c r="AU346" s="257" t="s">
        <v>85</v>
      </c>
      <c r="AV346" s="14" t="s">
        <v>83</v>
      </c>
      <c r="AW346" s="14" t="s">
        <v>37</v>
      </c>
      <c r="AX346" s="14" t="s">
        <v>75</v>
      </c>
      <c r="AY346" s="257" t="s">
        <v>147</v>
      </c>
    </row>
    <row r="347" s="13" customFormat="1">
      <c r="A347" s="13"/>
      <c r="B347" s="237"/>
      <c r="C347" s="238"/>
      <c r="D347" s="239" t="s">
        <v>217</v>
      </c>
      <c r="E347" s="258" t="s">
        <v>19</v>
      </c>
      <c r="F347" s="240" t="s">
        <v>326</v>
      </c>
      <c r="G347" s="238"/>
      <c r="H347" s="241">
        <v>382.43099999999998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217</v>
      </c>
      <c r="AU347" s="247" t="s">
        <v>85</v>
      </c>
      <c r="AV347" s="13" t="s">
        <v>85</v>
      </c>
      <c r="AW347" s="13" t="s">
        <v>37</v>
      </c>
      <c r="AX347" s="13" t="s">
        <v>75</v>
      </c>
      <c r="AY347" s="247" t="s">
        <v>147</v>
      </c>
    </row>
    <row r="348" s="14" customFormat="1">
      <c r="A348" s="14"/>
      <c r="B348" s="248"/>
      <c r="C348" s="249"/>
      <c r="D348" s="239" t="s">
        <v>217</v>
      </c>
      <c r="E348" s="250" t="s">
        <v>19</v>
      </c>
      <c r="F348" s="251" t="s">
        <v>315</v>
      </c>
      <c r="G348" s="249"/>
      <c r="H348" s="250" t="s">
        <v>19</v>
      </c>
      <c r="I348" s="252"/>
      <c r="J348" s="249"/>
      <c r="K348" s="249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217</v>
      </c>
      <c r="AU348" s="257" t="s">
        <v>85</v>
      </c>
      <c r="AV348" s="14" t="s">
        <v>83</v>
      </c>
      <c r="AW348" s="14" t="s">
        <v>37</v>
      </c>
      <c r="AX348" s="14" t="s">
        <v>75</v>
      </c>
      <c r="AY348" s="257" t="s">
        <v>147</v>
      </c>
    </row>
    <row r="349" s="13" customFormat="1">
      <c r="A349" s="13"/>
      <c r="B349" s="237"/>
      <c r="C349" s="238"/>
      <c r="D349" s="239" t="s">
        <v>217</v>
      </c>
      <c r="E349" s="258" t="s">
        <v>19</v>
      </c>
      <c r="F349" s="240" t="s">
        <v>327</v>
      </c>
      <c r="G349" s="238"/>
      <c r="H349" s="241">
        <v>90.790000000000006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7" t="s">
        <v>217</v>
      </c>
      <c r="AU349" s="247" t="s">
        <v>85</v>
      </c>
      <c r="AV349" s="13" t="s">
        <v>85</v>
      </c>
      <c r="AW349" s="13" t="s">
        <v>37</v>
      </c>
      <c r="AX349" s="13" t="s">
        <v>75</v>
      </c>
      <c r="AY349" s="247" t="s">
        <v>147</v>
      </c>
    </row>
    <row r="350" s="14" customFormat="1">
      <c r="A350" s="14"/>
      <c r="B350" s="248"/>
      <c r="C350" s="249"/>
      <c r="D350" s="239" t="s">
        <v>217</v>
      </c>
      <c r="E350" s="250" t="s">
        <v>19</v>
      </c>
      <c r="F350" s="251" t="s">
        <v>295</v>
      </c>
      <c r="G350" s="249"/>
      <c r="H350" s="250" t="s">
        <v>19</v>
      </c>
      <c r="I350" s="252"/>
      <c r="J350" s="249"/>
      <c r="K350" s="249"/>
      <c r="L350" s="253"/>
      <c r="M350" s="254"/>
      <c r="N350" s="255"/>
      <c r="O350" s="255"/>
      <c r="P350" s="255"/>
      <c r="Q350" s="255"/>
      <c r="R350" s="255"/>
      <c r="S350" s="255"/>
      <c r="T350" s="25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7" t="s">
        <v>217</v>
      </c>
      <c r="AU350" s="257" t="s">
        <v>85</v>
      </c>
      <c r="AV350" s="14" t="s">
        <v>83</v>
      </c>
      <c r="AW350" s="14" t="s">
        <v>37</v>
      </c>
      <c r="AX350" s="14" t="s">
        <v>75</v>
      </c>
      <c r="AY350" s="257" t="s">
        <v>147</v>
      </c>
    </row>
    <row r="351" s="13" customFormat="1">
      <c r="A351" s="13"/>
      <c r="B351" s="237"/>
      <c r="C351" s="238"/>
      <c r="D351" s="239" t="s">
        <v>217</v>
      </c>
      <c r="E351" s="258" t="s">
        <v>19</v>
      </c>
      <c r="F351" s="240" t="s">
        <v>328</v>
      </c>
      <c r="G351" s="238"/>
      <c r="H351" s="241">
        <v>161.58000000000001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7" t="s">
        <v>217</v>
      </c>
      <c r="AU351" s="247" t="s">
        <v>85</v>
      </c>
      <c r="AV351" s="13" t="s">
        <v>85</v>
      </c>
      <c r="AW351" s="13" t="s">
        <v>37</v>
      </c>
      <c r="AX351" s="13" t="s">
        <v>75</v>
      </c>
      <c r="AY351" s="247" t="s">
        <v>147</v>
      </c>
    </row>
    <row r="352" s="14" customFormat="1">
      <c r="A352" s="14"/>
      <c r="B352" s="248"/>
      <c r="C352" s="249"/>
      <c r="D352" s="239" t="s">
        <v>217</v>
      </c>
      <c r="E352" s="250" t="s">
        <v>19</v>
      </c>
      <c r="F352" s="251" t="s">
        <v>288</v>
      </c>
      <c r="G352" s="249"/>
      <c r="H352" s="250" t="s">
        <v>19</v>
      </c>
      <c r="I352" s="252"/>
      <c r="J352" s="249"/>
      <c r="K352" s="249"/>
      <c r="L352" s="253"/>
      <c r="M352" s="254"/>
      <c r="N352" s="255"/>
      <c r="O352" s="255"/>
      <c r="P352" s="255"/>
      <c r="Q352" s="255"/>
      <c r="R352" s="255"/>
      <c r="S352" s="255"/>
      <c r="T352" s="25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7" t="s">
        <v>217</v>
      </c>
      <c r="AU352" s="257" t="s">
        <v>85</v>
      </c>
      <c r="AV352" s="14" t="s">
        <v>83</v>
      </c>
      <c r="AW352" s="14" t="s">
        <v>37</v>
      </c>
      <c r="AX352" s="14" t="s">
        <v>75</v>
      </c>
      <c r="AY352" s="257" t="s">
        <v>147</v>
      </c>
    </row>
    <row r="353" s="13" customFormat="1">
      <c r="A353" s="13"/>
      <c r="B353" s="237"/>
      <c r="C353" s="238"/>
      <c r="D353" s="239" t="s">
        <v>217</v>
      </c>
      <c r="E353" s="258" t="s">
        <v>19</v>
      </c>
      <c r="F353" s="240" t="s">
        <v>329</v>
      </c>
      <c r="G353" s="238"/>
      <c r="H353" s="241">
        <v>323.08999999999997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217</v>
      </c>
      <c r="AU353" s="247" t="s">
        <v>85</v>
      </c>
      <c r="AV353" s="13" t="s">
        <v>85</v>
      </c>
      <c r="AW353" s="13" t="s">
        <v>37</v>
      </c>
      <c r="AX353" s="13" t="s">
        <v>75</v>
      </c>
      <c r="AY353" s="247" t="s">
        <v>147</v>
      </c>
    </row>
    <row r="354" s="14" customFormat="1">
      <c r="A354" s="14"/>
      <c r="B354" s="248"/>
      <c r="C354" s="249"/>
      <c r="D354" s="239" t="s">
        <v>217</v>
      </c>
      <c r="E354" s="250" t="s">
        <v>19</v>
      </c>
      <c r="F354" s="251" t="s">
        <v>297</v>
      </c>
      <c r="G354" s="249"/>
      <c r="H354" s="250" t="s">
        <v>19</v>
      </c>
      <c r="I354" s="252"/>
      <c r="J354" s="249"/>
      <c r="K354" s="249"/>
      <c r="L354" s="253"/>
      <c r="M354" s="254"/>
      <c r="N354" s="255"/>
      <c r="O354" s="255"/>
      <c r="P354" s="255"/>
      <c r="Q354" s="255"/>
      <c r="R354" s="255"/>
      <c r="S354" s="255"/>
      <c r="T354" s="25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7" t="s">
        <v>217</v>
      </c>
      <c r="AU354" s="257" t="s">
        <v>85</v>
      </c>
      <c r="AV354" s="14" t="s">
        <v>83</v>
      </c>
      <c r="AW354" s="14" t="s">
        <v>37</v>
      </c>
      <c r="AX354" s="14" t="s">
        <v>75</v>
      </c>
      <c r="AY354" s="257" t="s">
        <v>147</v>
      </c>
    </row>
    <row r="355" s="13" customFormat="1">
      <c r="A355" s="13"/>
      <c r="B355" s="237"/>
      <c r="C355" s="238"/>
      <c r="D355" s="239" t="s">
        <v>217</v>
      </c>
      <c r="E355" s="258" t="s">
        <v>19</v>
      </c>
      <c r="F355" s="240" t="s">
        <v>330</v>
      </c>
      <c r="G355" s="238"/>
      <c r="H355" s="241">
        <v>287.45999999999998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217</v>
      </c>
      <c r="AU355" s="247" t="s">
        <v>85</v>
      </c>
      <c r="AV355" s="13" t="s">
        <v>85</v>
      </c>
      <c r="AW355" s="13" t="s">
        <v>37</v>
      </c>
      <c r="AX355" s="13" t="s">
        <v>75</v>
      </c>
      <c r="AY355" s="247" t="s">
        <v>147</v>
      </c>
    </row>
    <row r="356" s="14" customFormat="1">
      <c r="A356" s="14"/>
      <c r="B356" s="248"/>
      <c r="C356" s="249"/>
      <c r="D356" s="239" t="s">
        <v>217</v>
      </c>
      <c r="E356" s="250" t="s">
        <v>19</v>
      </c>
      <c r="F356" s="251" t="s">
        <v>299</v>
      </c>
      <c r="G356" s="249"/>
      <c r="H356" s="250" t="s">
        <v>19</v>
      </c>
      <c r="I356" s="252"/>
      <c r="J356" s="249"/>
      <c r="K356" s="249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217</v>
      </c>
      <c r="AU356" s="257" t="s">
        <v>85</v>
      </c>
      <c r="AV356" s="14" t="s">
        <v>83</v>
      </c>
      <c r="AW356" s="14" t="s">
        <v>37</v>
      </c>
      <c r="AX356" s="14" t="s">
        <v>75</v>
      </c>
      <c r="AY356" s="257" t="s">
        <v>147</v>
      </c>
    </row>
    <row r="357" s="13" customFormat="1">
      <c r="A357" s="13"/>
      <c r="B357" s="237"/>
      <c r="C357" s="238"/>
      <c r="D357" s="239" t="s">
        <v>217</v>
      </c>
      <c r="E357" s="258" t="s">
        <v>19</v>
      </c>
      <c r="F357" s="240" t="s">
        <v>331</v>
      </c>
      <c r="G357" s="238"/>
      <c r="H357" s="241">
        <v>186.27000000000001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217</v>
      </c>
      <c r="AU357" s="247" t="s">
        <v>85</v>
      </c>
      <c r="AV357" s="13" t="s">
        <v>85</v>
      </c>
      <c r="AW357" s="13" t="s">
        <v>37</v>
      </c>
      <c r="AX357" s="13" t="s">
        <v>75</v>
      </c>
      <c r="AY357" s="247" t="s">
        <v>147</v>
      </c>
    </row>
    <row r="358" s="14" customFormat="1">
      <c r="A358" s="14"/>
      <c r="B358" s="248"/>
      <c r="C358" s="249"/>
      <c r="D358" s="239" t="s">
        <v>217</v>
      </c>
      <c r="E358" s="250" t="s">
        <v>19</v>
      </c>
      <c r="F358" s="251" t="s">
        <v>288</v>
      </c>
      <c r="G358" s="249"/>
      <c r="H358" s="250" t="s">
        <v>19</v>
      </c>
      <c r="I358" s="252"/>
      <c r="J358" s="249"/>
      <c r="K358" s="249"/>
      <c r="L358" s="253"/>
      <c r="M358" s="254"/>
      <c r="N358" s="255"/>
      <c r="O358" s="255"/>
      <c r="P358" s="255"/>
      <c r="Q358" s="255"/>
      <c r="R358" s="255"/>
      <c r="S358" s="255"/>
      <c r="T358" s="25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7" t="s">
        <v>217</v>
      </c>
      <c r="AU358" s="257" t="s">
        <v>85</v>
      </c>
      <c r="AV358" s="14" t="s">
        <v>83</v>
      </c>
      <c r="AW358" s="14" t="s">
        <v>37</v>
      </c>
      <c r="AX358" s="14" t="s">
        <v>75</v>
      </c>
      <c r="AY358" s="257" t="s">
        <v>147</v>
      </c>
    </row>
    <row r="359" s="13" customFormat="1">
      <c r="A359" s="13"/>
      <c r="B359" s="237"/>
      <c r="C359" s="238"/>
      <c r="D359" s="239" t="s">
        <v>217</v>
      </c>
      <c r="E359" s="258" t="s">
        <v>19</v>
      </c>
      <c r="F359" s="240" t="s">
        <v>339</v>
      </c>
      <c r="G359" s="238"/>
      <c r="H359" s="241">
        <v>15.664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7" t="s">
        <v>217</v>
      </c>
      <c r="AU359" s="247" t="s">
        <v>85</v>
      </c>
      <c r="AV359" s="13" t="s">
        <v>85</v>
      </c>
      <c r="AW359" s="13" t="s">
        <v>37</v>
      </c>
      <c r="AX359" s="13" t="s">
        <v>75</v>
      </c>
      <c r="AY359" s="247" t="s">
        <v>147</v>
      </c>
    </row>
    <row r="360" s="14" customFormat="1">
      <c r="A360" s="14"/>
      <c r="B360" s="248"/>
      <c r="C360" s="249"/>
      <c r="D360" s="239" t="s">
        <v>217</v>
      </c>
      <c r="E360" s="250" t="s">
        <v>19</v>
      </c>
      <c r="F360" s="251" t="s">
        <v>291</v>
      </c>
      <c r="G360" s="249"/>
      <c r="H360" s="250" t="s">
        <v>19</v>
      </c>
      <c r="I360" s="252"/>
      <c r="J360" s="249"/>
      <c r="K360" s="249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217</v>
      </c>
      <c r="AU360" s="257" t="s">
        <v>85</v>
      </c>
      <c r="AV360" s="14" t="s">
        <v>83</v>
      </c>
      <c r="AW360" s="14" t="s">
        <v>37</v>
      </c>
      <c r="AX360" s="14" t="s">
        <v>75</v>
      </c>
      <c r="AY360" s="257" t="s">
        <v>147</v>
      </c>
    </row>
    <row r="361" s="13" customFormat="1">
      <c r="A361" s="13"/>
      <c r="B361" s="237"/>
      <c r="C361" s="238"/>
      <c r="D361" s="239" t="s">
        <v>217</v>
      </c>
      <c r="E361" s="258" t="s">
        <v>19</v>
      </c>
      <c r="F361" s="240" t="s">
        <v>348</v>
      </c>
      <c r="G361" s="238"/>
      <c r="H361" s="241">
        <v>9.1780000000000008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217</v>
      </c>
      <c r="AU361" s="247" t="s">
        <v>85</v>
      </c>
      <c r="AV361" s="13" t="s">
        <v>85</v>
      </c>
      <c r="AW361" s="13" t="s">
        <v>37</v>
      </c>
      <c r="AX361" s="13" t="s">
        <v>75</v>
      </c>
      <c r="AY361" s="247" t="s">
        <v>147</v>
      </c>
    </row>
    <row r="362" s="13" customFormat="1">
      <c r="A362" s="13"/>
      <c r="B362" s="237"/>
      <c r="C362" s="238"/>
      <c r="D362" s="239" t="s">
        <v>217</v>
      </c>
      <c r="E362" s="258" t="s">
        <v>19</v>
      </c>
      <c r="F362" s="240" t="s">
        <v>339</v>
      </c>
      <c r="G362" s="238"/>
      <c r="H362" s="241">
        <v>15.664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217</v>
      </c>
      <c r="AU362" s="247" t="s">
        <v>85</v>
      </c>
      <c r="AV362" s="13" t="s">
        <v>85</v>
      </c>
      <c r="AW362" s="13" t="s">
        <v>37</v>
      </c>
      <c r="AX362" s="13" t="s">
        <v>75</v>
      </c>
      <c r="AY362" s="247" t="s">
        <v>147</v>
      </c>
    </row>
    <row r="363" s="14" customFormat="1">
      <c r="A363" s="14"/>
      <c r="B363" s="248"/>
      <c r="C363" s="249"/>
      <c r="D363" s="239" t="s">
        <v>217</v>
      </c>
      <c r="E363" s="250" t="s">
        <v>19</v>
      </c>
      <c r="F363" s="251" t="s">
        <v>297</v>
      </c>
      <c r="G363" s="249"/>
      <c r="H363" s="250" t="s">
        <v>19</v>
      </c>
      <c r="I363" s="252"/>
      <c r="J363" s="249"/>
      <c r="K363" s="249"/>
      <c r="L363" s="253"/>
      <c r="M363" s="254"/>
      <c r="N363" s="255"/>
      <c r="O363" s="255"/>
      <c r="P363" s="255"/>
      <c r="Q363" s="255"/>
      <c r="R363" s="255"/>
      <c r="S363" s="255"/>
      <c r="T363" s="25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7" t="s">
        <v>217</v>
      </c>
      <c r="AU363" s="257" t="s">
        <v>85</v>
      </c>
      <c r="AV363" s="14" t="s">
        <v>83</v>
      </c>
      <c r="AW363" s="14" t="s">
        <v>37</v>
      </c>
      <c r="AX363" s="14" t="s">
        <v>75</v>
      </c>
      <c r="AY363" s="257" t="s">
        <v>147</v>
      </c>
    </row>
    <row r="364" s="13" customFormat="1">
      <c r="A364" s="13"/>
      <c r="B364" s="237"/>
      <c r="C364" s="238"/>
      <c r="D364" s="239" t="s">
        <v>217</v>
      </c>
      <c r="E364" s="258" t="s">
        <v>19</v>
      </c>
      <c r="F364" s="240" t="s">
        <v>339</v>
      </c>
      <c r="G364" s="238"/>
      <c r="H364" s="241">
        <v>15.664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217</v>
      </c>
      <c r="AU364" s="247" t="s">
        <v>85</v>
      </c>
      <c r="AV364" s="13" t="s">
        <v>85</v>
      </c>
      <c r="AW364" s="13" t="s">
        <v>37</v>
      </c>
      <c r="AX364" s="13" t="s">
        <v>75</v>
      </c>
      <c r="AY364" s="247" t="s">
        <v>147</v>
      </c>
    </row>
    <row r="365" s="14" customFormat="1">
      <c r="A365" s="14"/>
      <c r="B365" s="248"/>
      <c r="C365" s="249"/>
      <c r="D365" s="239" t="s">
        <v>217</v>
      </c>
      <c r="E365" s="250" t="s">
        <v>19</v>
      </c>
      <c r="F365" s="251" t="s">
        <v>299</v>
      </c>
      <c r="G365" s="249"/>
      <c r="H365" s="250" t="s">
        <v>19</v>
      </c>
      <c r="I365" s="252"/>
      <c r="J365" s="249"/>
      <c r="K365" s="249"/>
      <c r="L365" s="253"/>
      <c r="M365" s="254"/>
      <c r="N365" s="255"/>
      <c r="O365" s="255"/>
      <c r="P365" s="255"/>
      <c r="Q365" s="255"/>
      <c r="R365" s="255"/>
      <c r="S365" s="255"/>
      <c r="T365" s="25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7" t="s">
        <v>217</v>
      </c>
      <c r="AU365" s="257" t="s">
        <v>85</v>
      </c>
      <c r="AV365" s="14" t="s">
        <v>83</v>
      </c>
      <c r="AW365" s="14" t="s">
        <v>37</v>
      </c>
      <c r="AX365" s="14" t="s">
        <v>75</v>
      </c>
      <c r="AY365" s="257" t="s">
        <v>147</v>
      </c>
    </row>
    <row r="366" s="13" customFormat="1">
      <c r="A366" s="13"/>
      <c r="B366" s="237"/>
      <c r="C366" s="238"/>
      <c r="D366" s="239" t="s">
        <v>217</v>
      </c>
      <c r="E366" s="258" t="s">
        <v>19</v>
      </c>
      <c r="F366" s="240" t="s">
        <v>339</v>
      </c>
      <c r="G366" s="238"/>
      <c r="H366" s="241">
        <v>15.664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7" t="s">
        <v>217</v>
      </c>
      <c r="AU366" s="247" t="s">
        <v>85</v>
      </c>
      <c r="AV366" s="13" t="s">
        <v>85</v>
      </c>
      <c r="AW366" s="13" t="s">
        <v>37</v>
      </c>
      <c r="AX366" s="13" t="s">
        <v>75</v>
      </c>
      <c r="AY366" s="247" t="s">
        <v>147</v>
      </c>
    </row>
    <row r="367" s="15" customFormat="1">
      <c r="A367" s="15"/>
      <c r="B367" s="259"/>
      <c r="C367" s="260"/>
      <c r="D367" s="239" t="s">
        <v>217</v>
      </c>
      <c r="E367" s="261" t="s">
        <v>19</v>
      </c>
      <c r="F367" s="262" t="s">
        <v>233</v>
      </c>
      <c r="G367" s="260"/>
      <c r="H367" s="263">
        <v>1503.4550000000002</v>
      </c>
      <c r="I367" s="264"/>
      <c r="J367" s="260"/>
      <c r="K367" s="260"/>
      <c r="L367" s="265"/>
      <c r="M367" s="266"/>
      <c r="N367" s="267"/>
      <c r="O367" s="267"/>
      <c r="P367" s="267"/>
      <c r="Q367" s="267"/>
      <c r="R367" s="267"/>
      <c r="S367" s="267"/>
      <c r="T367" s="26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9" t="s">
        <v>217</v>
      </c>
      <c r="AU367" s="269" t="s">
        <v>85</v>
      </c>
      <c r="AV367" s="15" t="s">
        <v>153</v>
      </c>
      <c r="AW367" s="15" t="s">
        <v>37</v>
      </c>
      <c r="AX367" s="15" t="s">
        <v>83</v>
      </c>
      <c r="AY367" s="269" t="s">
        <v>147</v>
      </c>
    </row>
    <row r="368" s="2" customFormat="1" ht="16.5" customHeight="1">
      <c r="A368" s="40"/>
      <c r="B368" s="41"/>
      <c r="C368" s="226" t="s">
        <v>439</v>
      </c>
      <c r="D368" s="226" t="s">
        <v>212</v>
      </c>
      <c r="E368" s="227" t="s">
        <v>303</v>
      </c>
      <c r="F368" s="228" t="s">
        <v>304</v>
      </c>
      <c r="G368" s="229" t="s">
        <v>159</v>
      </c>
      <c r="H368" s="230">
        <v>1728.973</v>
      </c>
      <c r="I368" s="231"/>
      <c r="J368" s="232">
        <f>ROUND(I368*H368,2)</f>
        <v>0</v>
      </c>
      <c r="K368" s="233"/>
      <c r="L368" s="234"/>
      <c r="M368" s="235" t="s">
        <v>19</v>
      </c>
      <c r="N368" s="236" t="s">
        <v>46</v>
      </c>
      <c r="O368" s="86"/>
      <c r="P368" s="217">
        <f>O368*H368</f>
        <v>0</v>
      </c>
      <c r="Q368" s="217">
        <v>0.0022399999999999998</v>
      </c>
      <c r="R368" s="217">
        <f>Q368*H368</f>
        <v>3.8728995199999994</v>
      </c>
      <c r="S368" s="217">
        <v>0</v>
      </c>
      <c r="T368" s="218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9" t="s">
        <v>186</v>
      </c>
      <c r="AT368" s="219" t="s">
        <v>212</v>
      </c>
      <c r="AU368" s="219" t="s">
        <v>85</v>
      </c>
      <c r="AY368" s="19" t="s">
        <v>147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19" t="s">
        <v>83</v>
      </c>
      <c r="BK368" s="220">
        <f>ROUND(I368*H368,2)</f>
        <v>0</v>
      </c>
      <c r="BL368" s="19" t="s">
        <v>153</v>
      </c>
      <c r="BM368" s="219" t="s">
        <v>440</v>
      </c>
    </row>
    <row r="369" s="13" customFormat="1">
      <c r="A369" s="13"/>
      <c r="B369" s="237"/>
      <c r="C369" s="238"/>
      <c r="D369" s="239" t="s">
        <v>217</v>
      </c>
      <c r="E369" s="238"/>
      <c r="F369" s="240" t="s">
        <v>441</v>
      </c>
      <c r="G369" s="238"/>
      <c r="H369" s="241">
        <v>1728.973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217</v>
      </c>
      <c r="AU369" s="247" t="s">
        <v>85</v>
      </c>
      <c r="AV369" s="13" t="s">
        <v>85</v>
      </c>
      <c r="AW369" s="13" t="s">
        <v>4</v>
      </c>
      <c r="AX369" s="13" t="s">
        <v>83</v>
      </c>
      <c r="AY369" s="247" t="s">
        <v>147</v>
      </c>
    </row>
    <row r="370" s="2" customFormat="1" ht="44.25" customHeight="1">
      <c r="A370" s="40"/>
      <c r="B370" s="41"/>
      <c r="C370" s="207" t="s">
        <v>442</v>
      </c>
      <c r="D370" s="207" t="s">
        <v>149</v>
      </c>
      <c r="E370" s="208" t="s">
        <v>443</v>
      </c>
      <c r="F370" s="209" t="s">
        <v>444</v>
      </c>
      <c r="G370" s="210" t="s">
        <v>278</v>
      </c>
      <c r="H370" s="211">
        <v>930.66499999999996</v>
      </c>
      <c r="I370" s="212"/>
      <c r="J370" s="213">
        <f>ROUND(I370*H370,2)</f>
        <v>0</v>
      </c>
      <c r="K370" s="214"/>
      <c r="L370" s="46"/>
      <c r="M370" s="215" t="s">
        <v>19</v>
      </c>
      <c r="N370" s="216" t="s">
        <v>46</v>
      </c>
      <c r="O370" s="86"/>
      <c r="P370" s="217">
        <f>O370*H370</f>
        <v>0</v>
      </c>
      <c r="Q370" s="217">
        <v>0.0017600000000000001</v>
      </c>
      <c r="R370" s="217">
        <f>Q370*H370</f>
        <v>1.6379703999999999</v>
      </c>
      <c r="S370" s="217">
        <v>0</v>
      </c>
      <c r="T370" s="218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9" t="s">
        <v>153</v>
      </c>
      <c r="AT370" s="219" t="s">
        <v>149</v>
      </c>
      <c r="AU370" s="219" t="s">
        <v>85</v>
      </c>
      <c r="AY370" s="19" t="s">
        <v>147</v>
      </c>
      <c r="BE370" s="220">
        <f>IF(N370="základní",J370,0)</f>
        <v>0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19" t="s">
        <v>83</v>
      </c>
      <c r="BK370" s="220">
        <f>ROUND(I370*H370,2)</f>
        <v>0</v>
      </c>
      <c r="BL370" s="19" t="s">
        <v>153</v>
      </c>
      <c r="BM370" s="219" t="s">
        <v>445</v>
      </c>
    </row>
    <row r="371" s="2" customFormat="1">
      <c r="A371" s="40"/>
      <c r="B371" s="41"/>
      <c r="C371" s="42"/>
      <c r="D371" s="221" t="s">
        <v>155</v>
      </c>
      <c r="E371" s="42"/>
      <c r="F371" s="222" t="s">
        <v>446</v>
      </c>
      <c r="G371" s="42"/>
      <c r="H371" s="42"/>
      <c r="I371" s="223"/>
      <c r="J371" s="42"/>
      <c r="K371" s="42"/>
      <c r="L371" s="46"/>
      <c r="M371" s="224"/>
      <c r="N371" s="225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155</v>
      </c>
      <c r="AU371" s="19" t="s">
        <v>85</v>
      </c>
    </row>
    <row r="372" s="14" customFormat="1">
      <c r="A372" s="14"/>
      <c r="B372" s="248"/>
      <c r="C372" s="249"/>
      <c r="D372" s="239" t="s">
        <v>217</v>
      </c>
      <c r="E372" s="250" t="s">
        <v>19</v>
      </c>
      <c r="F372" s="251" t="s">
        <v>332</v>
      </c>
      <c r="G372" s="249"/>
      <c r="H372" s="250" t="s">
        <v>19</v>
      </c>
      <c r="I372" s="252"/>
      <c r="J372" s="249"/>
      <c r="K372" s="249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217</v>
      </c>
      <c r="AU372" s="257" t="s">
        <v>85</v>
      </c>
      <c r="AV372" s="14" t="s">
        <v>83</v>
      </c>
      <c r="AW372" s="14" t="s">
        <v>37</v>
      </c>
      <c r="AX372" s="14" t="s">
        <v>75</v>
      </c>
      <c r="AY372" s="257" t="s">
        <v>147</v>
      </c>
    </row>
    <row r="373" s="14" customFormat="1">
      <c r="A373" s="14"/>
      <c r="B373" s="248"/>
      <c r="C373" s="249"/>
      <c r="D373" s="239" t="s">
        <v>217</v>
      </c>
      <c r="E373" s="250" t="s">
        <v>19</v>
      </c>
      <c r="F373" s="251" t="s">
        <v>315</v>
      </c>
      <c r="G373" s="249"/>
      <c r="H373" s="250" t="s">
        <v>19</v>
      </c>
      <c r="I373" s="252"/>
      <c r="J373" s="249"/>
      <c r="K373" s="249"/>
      <c r="L373" s="253"/>
      <c r="M373" s="254"/>
      <c r="N373" s="255"/>
      <c r="O373" s="255"/>
      <c r="P373" s="255"/>
      <c r="Q373" s="255"/>
      <c r="R373" s="255"/>
      <c r="S373" s="255"/>
      <c r="T373" s="25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7" t="s">
        <v>217</v>
      </c>
      <c r="AU373" s="257" t="s">
        <v>85</v>
      </c>
      <c r="AV373" s="14" t="s">
        <v>83</v>
      </c>
      <c r="AW373" s="14" t="s">
        <v>37</v>
      </c>
      <c r="AX373" s="14" t="s">
        <v>75</v>
      </c>
      <c r="AY373" s="257" t="s">
        <v>147</v>
      </c>
    </row>
    <row r="374" s="13" customFormat="1">
      <c r="A374" s="13"/>
      <c r="B374" s="237"/>
      <c r="C374" s="238"/>
      <c r="D374" s="239" t="s">
        <v>217</v>
      </c>
      <c r="E374" s="258" t="s">
        <v>19</v>
      </c>
      <c r="F374" s="240" t="s">
        <v>447</v>
      </c>
      <c r="G374" s="238"/>
      <c r="H374" s="241">
        <v>33.012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217</v>
      </c>
      <c r="AU374" s="247" t="s">
        <v>85</v>
      </c>
      <c r="AV374" s="13" t="s">
        <v>85</v>
      </c>
      <c r="AW374" s="13" t="s">
        <v>37</v>
      </c>
      <c r="AX374" s="13" t="s">
        <v>75</v>
      </c>
      <c r="AY374" s="247" t="s">
        <v>147</v>
      </c>
    </row>
    <row r="375" s="13" customFormat="1">
      <c r="A375" s="13"/>
      <c r="B375" s="237"/>
      <c r="C375" s="238"/>
      <c r="D375" s="239" t="s">
        <v>217</v>
      </c>
      <c r="E375" s="258" t="s">
        <v>19</v>
      </c>
      <c r="F375" s="240" t="s">
        <v>448</v>
      </c>
      <c r="G375" s="238"/>
      <c r="H375" s="241">
        <v>32.880000000000003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217</v>
      </c>
      <c r="AU375" s="247" t="s">
        <v>85</v>
      </c>
      <c r="AV375" s="13" t="s">
        <v>85</v>
      </c>
      <c r="AW375" s="13" t="s">
        <v>37</v>
      </c>
      <c r="AX375" s="13" t="s">
        <v>75</v>
      </c>
      <c r="AY375" s="247" t="s">
        <v>147</v>
      </c>
    </row>
    <row r="376" s="14" customFormat="1">
      <c r="A376" s="14"/>
      <c r="B376" s="248"/>
      <c r="C376" s="249"/>
      <c r="D376" s="239" t="s">
        <v>217</v>
      </c>
      <c r="E376" s="250" t="s">
        <v>19</v>
      </c>
      <c r="F376" s="251" t="s">
        <v>288</v>
      </c>
      <c r="G376" s="249"/>
      <c r="H376" s="250" t="s">
        <v>19</v>
      </c>
      <c r="I376" s="252"/>
      <c r="J376" s="249"/>
      <c r="K376" s="249"/>
      <c r="L376" s="253"/>
      <c r="M376" s="254"/>
      <c r="N376" s="255"/>
      <c r="O376" s="255"/>
      <c r="P376" s="255"/>
      <c r="Q376" s="255"/>
      <c r="R376" s="255"/>
      <c r="S376" s="255"/>
      <c r="T376" s="25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7" t="s">
        <v>217</v>
      </c>
      <c r="AU376" s="257" t="s">
        <v>85</v>
      </c>
      <c r="AV376" s="14" t="s">
        <v>83</v>
      </c>
      <c r="AW376" s="14" t="s">
        <v>37</v>
      </c>
      <c r="AX376" s="14" t="s">
        <v>75</v>
      </c>
      <c r="AY376" s="257" t="s">
        <v>147</v>
      </c>
    </row>
    <row r="377" s="13" customFormat="1">
      <c r="A377" s="13"/>
      <c r="B377" s="237"/>
      <c r="C377" s="238"/>
      <c r="D377" s="239" t="s">
        <v>217</v>
      </c>
      <c r="E377" s="258" t="s">
        <v>19</v>
      </c>
      <c r="F377" s="240" t="s">
        <v>449</v>
      </c>
      <c r="G377" s="238"/>
      <c r="H377" s="241">
        <v>56.799999999999997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217</v>
      </c>
      <c r="AU377" s="247" t="s">
        <v>85</v>
      </c>
      <c r="AV377" s="13" t="s">
        <v>85</v>
      </c>
      <c r="AW377" s="13" t="s">
        <v>37</v>
      </c>
      <c r="AX377" s="13" t="s">
        <v>75</v>
      </c>
      <c r="AY377" s="247" t="s">
        <v>147</v>
      </c>
    </row>
    <row r="378" s="13" customFormat="1">
      <c r="A378" s="13"/>
      <c r="B378" s="237"/>
      <c r="C378" s="238"/>
      <c r="D378" s="239" t="s">
        <v>217</v>
      </c>
      <c r="E378" s="258" t="s">
        <v>19</v>
      </c>
      <c r="F378" s="240" t="s">
        <v>450</v>
      </c>
      <c r="G378" s="238"/>
      <c r="H378" s="241">
        <v>69.920000000000002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7" t="s">
        <v>217</v>
      </c>
      <c r="AU378" s="247" t="s">
        <v>85</v>
      </c>
      <c r="AV378" s="13" t="s">
        <v>85</v>
      </c>
      <c r="AW378" s="13" t="s">
        <v>37</v>
      </c>
      <c r="AX378" s="13" t="s">
        <v>75</v>
      </c>
      <c r="AY378" s="247" t="s">
        <v>147</v>
      </c>
    </row>
    <row r="379" s="13" customFormat="1">
      <c r="A379" s="13"/>
      <c r="B379" s="237"/>
      <c r="C379" s="238"/>
      <c r="D379" s="239" t="s">
        <v>217</v>
      </c>
      <c r="E379" s="258" t="s">
        <v>19</v>
      </c>
      <c r="F379" s="240" t="s">
        <v>451</v>
      </c>
      <c r="G379" s="238"/>
      <c r="H379" s="241">
        <v>52.920000000000002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217</v>
      </c>
      <c r="AU379" s="247" t="s">
        <v>85</v>
      </c>
      <c r="AV379" s="13" t="s">
        <v>85</v>
      </c>
      <c r="AW379" s="13" t="s">
        <v>37</v>
      </c>
      <c r="AX379" s="13" t="s">
        <v>75</v>
      </c>
      <c r="AY379" s="247" t="s">
        <v>147</v>
      </c>
    </row>
    <row r="380" s="13" customFormat="1">
      <c r="A380" s="13"/>
      <c r="B380" s="237"/>
      <c r="C380" s="238"/>
      <c r="D380" s="239" t="s">
        <v>217</v>
      </c>
      <c r="E380" s="258" t="s">
        <v>19</v>
      </c>
      <c r="F380" s="240" t="s">
        <v>452</v>
      </c>
      <c r="G380" s="238"/>
      <c r="H380" s="241">
        <v>17.34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7" t="s">
        <v>217</v>
      </c>
      <c r="AU380" s="247" t="s">
        <v>85</v>
      </c>
      <c r="AV380" s="13" t="s">
        <v>85</v>
      </c>
      <c r="AW380" s="13" t="s">
        <v>37</v>
      </c>
      <c r="AX380" s="13" t="s">
        <v>75</v>
      </c>
      <c r="AY380" s="247" t="s">
        <v>147</v>
      </c>
    </row>
    <row r="381" s="14" customFormat="1">
      <c r="A381" s="14"/>
      <c r="B381" s="248"/>
      <c r="C381" s="249"/>
      <c r="D381" s="239" t="s">
        <v>217</v>
      </c>
      <c r="E381" s="250" t="s">
        <v>19</v>
      </c>
      <c r="F381" s="251" t="s">
        <v>291</v>
      </c>
      <c r="G381" s="249"/>
      <c r="H381" s="250" t="s">
        <v>19</v>
      </c>
      <c r="I381" s="252"/>
      <c r="J381" s="249"/>
      <c r="K381" s="249"/>
      <c r="L381" s="253"/>
      <c r="M381" s="254"/>
      <c r="N381" s="255"/>
      <c r="O381" s="255"/>
      <c r="P381" s="255"/>
      <c r="Q381" s="255"/>
      <c r="R381" s="255"/>
      <c r="S381" s="255"/>
      <c r="T381" s="25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7" t="s">
        <v>217</v>
      </c>
      <c r="AU381" s="257" t="s">
        <v>85</v>
      </c>
      <c r="AV381" s="14" t="s">
        <v>83</v>
      </c>
      <c r="AW381" s="14" t="s">
        <v>37</v>
      </c>
      <c r="AX381" s="14" t="s">
        <v>75</v>
      </c>
      <c r="AY381" s="257" t="s">
        <v>147</v>
      </c>
    </row>
    <row r="382" s="13" customFormat="1">
      <c r="A382" s="13"/>
      <c r="B382" s="237"/>
      <c r="C382" s="238"/>
      <c r="D382" s="239" t="s">
        <v>217</v>
      </c>
      <c r="E382" s="258" t="s">
        <v>19</v>
      </c>
      <c r="F382" s="240" t="s">
        <v>453</v>
      </c>
      <c r="G382" s="238"/>
      <c r="H382" s="241">
        <v>17.579999999999998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217</v>
      </c>
      <c r="AU382" s="247" t="s">
        <v>85</v>
      </c>
      <c r="AV382" s="13" t="s">
        <v>85</v>
      </c>
      <c r="AW382" s="13" t="s">
        <v>37</v>
      </c>
      <c r="AX382" s="13" t="s">
        <v>75</v>
      </c>
      <c r="AY382" s="247" t="s">
        <v>147</v>
      </c>
    </row>
    <row r="383" s="13" customFormat="1">
      <c r="A383" s="13"/>
      <c r="B383" s="237"/>
      <c r="C383" s="238"/>
      <c r="D383" s="239" t="s">
        <v>217</v>
      </c>
      <c r="E383" s="258" t="s">
        <v>19</v>
      </c>
      <c r="F383" s="240" t="s">
        <v>454</v>
      </c>
      <c r="G383" s="238"/>
      <c r="H383" s="241">
        <v>5.2599999999999998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217</v>
      </c>
      <c r="AU383" s="247" t="s">
        <v>85</v>
      </c>
      <c r="AV383" s="13" t="s">
        <v>85</v>
      </c>
      <c r="AW383" s="13" t="s">
        <v>37</v>
      </c>
      <c r="AX383" s="13" t="s">
        <v>75</v>
      </c>
      <c r="AY383" s="247" t="s">
        <v>147</v>
      </c>
    </row>
    <row r="384" s="13" customFormat="1">
      <c r="A384" s="13"/>
      <c r="B384" s="237"/>
      <c r="C384" s="238"/>
      <c r="D384" s="239" t="s">
        <v>217</v>
      </c>
      <c r="E384" s="258" t="s">
        <v>19</v>
      </c>
      <c r="F384" s="240" t="s">
        <v>455</v>
      </c>
      <c r="G384" s="238"/>
      <c r="H384" s="241">
        <v>32.759999999999998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217</v>
      </c>
      <c r="AU384" s="247" t="s">
        <v>85</v>
      </c>
      <c r="AV384" s="13" t="s">
        <v>85</v>
      </c>
      <c r="AW384" s="13" t="s">
        <v>37</v>
      </c>
      <c r="AX384" s="13" t="s">
        <v>75</v>
      </c>
      <c r="AY384" s="247" t="s">
        <v>147</v>
      </c>
    </row>
    <row r="385" s="13" customFormat="1">
      <c r="A385" s="13"/>
      <c r="B385" s="237"/>
      <c r="C385" s="238"/>
      <c r="D385" s="239" t="s">
        <v>217</v>
      </c>
      <c r="E385" s="258" t="s">
        <v>19</v>
      </c>
      <c r="F385" s="240" t="s">
        <v>456</v>
      </c>
      <c r="G385" s="238"/>
      <c r="H385" s="241">
        <v>6.0899999999999999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217</v>
      </c>
      <c r="AU385" s="247" t="s">
        <v>85</v>
      </c>
      <c r="AV385" s="13" t="s">
        <v>85</v>
      </c>
      <c r="AW385" s="13" t="s">
        <v>37</v>
      </c>
      <c r="AX385" s="13" t="s">
        <v>75</v>
      </c>
      <c r="AY385" s="247" t="s">
        <v>147</v>
      </c>
    </row>
    <row r="386" s="13" customFormat="1">
      <c r="A386" s="13"/>
      <c r="B386" s="237"/>
      <c r="C386" s="238"/>
      <c r="D386" s="239" t="s">
        <v>217</v>
      </c>
      <c r="E386" s="258" t="s">
        <v>19</v>
      </c>
      <c r="F386" s="240" t="s">
        <v>457</v>
      </c>
      <c r="G386" s="238"/>
      <c r="H386" s="241">
        <v>49.68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217</v>
      </c>
      <c r="AU386" s="247" t="s">
        <v>85</v>
      </c>
      <c r="AV386" s="13" t="s">
        <v>85</v>
      </c>
      <c r="AW386" s="13" t="s">
        <v>37</v>
      </c>
      <c r="AX386" s="13" t="s">
        <v>75</v>
      </c>
      <c r="AY386" s="247" t="s">
        <v>147</v>
      </c>
    </row>
    <row r="387" s="13" customFormat="1">
      <c r="A387" s="13"/>
      <c r="B387" s="237"/>
      <c r="C387" s="238"/>
      <c r="D387" s="239" t="s">
        <v>217</v>
      </c>
      <c r="E387" s="258" t="s">
        <v>19</v>
      </c>
      <c r="F387" s="240" t="s">
        <v>458</v>
      </c>
      <c r="G387" s="238"/>
      <c r="H387" s="241">
        <v>38.399999999999999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217</v>
      </c>
      <c r="AU387" s="247" t="s">
        <v>85</v>
      </c>
      <c r="AV387" s="13" t="s">
        <v>85</v>
      </c>
      <c r="AW387" s="13" t="s">
        <v>37</v>
      </c>
      <c r="AX387" s="13" t="s">
        <v>75</v>
      </c>
      <c r="AY387" s="247" t="s">
        <v>147</v>
      </c>
    </row>
    <row r="388" s="13" customFormat="1">
      <c r="A388" s="13"/>
      <c r="B388" s="237"/>
      <c r="C388" s="238"/>
      <c r="D388" s="239" t="s">
        <v>217</v>
      </c>
      <c r="E388" s="258" t="s">
        <v>19</v>
      </c>
      <c r="F388" s="240" t="s">
        <v>459</v>
      </c>
      <c r="G388" s="238"/>
      <c r="H388" s="241">
        <v>31.440000000000001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217</v>
      </c>
      <c r="AU388" s="247" t="s">
        <v>85</v>
      </c>
      <c r="AV388" s="13" t="s">
        <v>85</v>
      </c>
      <c r="AW388" s="13" t="s">
        <v>37</v>
      </c>
      <c r="AX388" s="13" t="s">
        <v>75</v>
      </c>
      <c r="AY388" s="247" t="s">
        <v>147</v>
      </c>
    </row>
    <row r="389" s="13" customFormat="1">
      <c r="A389" s="13"/>
      <c r="B389" s="237"/>
      <c r="C389" s="238"/>
      <c r="D389" s="239" t="s">
        <v>217</v>
      </c>
      <c r="E389" s="258" t="s">
        <v>19</v>
      </c>
      <c r="F389" s="240" t="s">
        <v>460</v>
      </c>
      <c r="G389" s="238"/>
      <c r="H389" s="241">
        <v>0.998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217</v>
      </c>
      <c r="AU389" s="247" t="s">
        <v>85</v>
      </c>
      <c r="AV389" s="13" t="s">
        <v>85</v>
      </c>
      <c r="AW389" s="13" t="s">
        <v>37</v>
      </c>
      <c r="AX389" s="13" t="s">
        <v>75</v>
      </c>
      <c r="AY389" s="247" t="s">
        <v>147</v>
      </c>
    </row>
    <row r="390" s="13" customFormat="1">
      <c r="A390" s="13"/>
      <c r="B390" s="237"/>
      <c r="C390" s="238"/>
      <c r="D390" s="239" t="s">
        <v>217</v>
      </c>
      <c r="E390" s="258" t="s">
        <v>19</v>
      </c>
      <c r="F390" s="240" t="s">
        <v>348</v>
      </c>
      <c r="G390" s="238"/>
      <c r="H390" s="241">
        <v>9.1780000000000008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217</v>
      </c>
      <c r="AU390" s="247" t="s">
        <v>85</v>
      </c>
      <c r="AV390" s="13" t="s">
        <v>85</v>
      </c>
      <c r="AW390" s="13" t="s">
        <v>37</v>
      </c>
      <c r="AX390" s="13" t="s">
        <v>75</v>
      </c>
      <c r="AY390" s="247" t="s">
        <v>147</v>
      </c>
    </row>
    <row r="391" s="13" customFormat="1">
      <c r="A391" s="13"/>
      <c r="B391" s="237"/>
      <c r="C391" s="238"/>
      <c r="D391" s="239" t="s">
        <v>217</v>
      </c>
      <c r="E391" s="258" t="s">
        <v>19</v>
      </c>
      <c r="F391" s="240" t="s">
        <v>292</v>
      </c>
      <c r="G391" s="238"/>
      <c r="H391" s="241">
        <v>5.2000000000000002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217</v>
      </c>
      <c r="AU391" s="247" t="s">
        <v>85</v>
      </c>
      <c r="AV391" s="13" t="s">
        <v>85</v>
      </c>
      <c r="AW391" s="13" t="s">
        <v>37</v>
      </c>
      <c r="AX391" s="13" t="s">
        <v>75</v>
      </c>
      <c r="AY391" s="247" t="s">
        <v>147</v>
      </c>
    </row>
    <row r="392" s="14" customFormat="1">
      <c r="A392" s="14"/>
      <c r="B392" s="248"/>
      <c r="C392" s="249"/>
      <c r="D392" s="239" t="s">
        <v>217</v>
      </c>
      <c r="E392" s="250" t="s">
        <v>19</v>
      </c>
      <c r="F392" s="251" t="s">
        <v>295</v>
      </c>
      <c r="G392" s="249"/>
      <c r="H392" s="250" t="s">
        <v>19</v>
      </c>
      <c r="I392" s="252"/>
      <c r="J392" s="249"/>
      <c r="K392" s="249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217</v>
      </c>
      <c r="AU392" s="257" t="s">
        <v>85</v>
      </c>
      <c r="AV392" s="14" t="s">
        <v>83</v>
      </c>
      <c r="AW392" s="14" t="s">
        <v>37</v>
      </c>
      <c r="AX392" s="14" t="s">
        <v>75</v>
      </c>
      <c r="AY392" s="257" t="s">
        <v>147</v>
      </c>
    </row>
    <row r="393" s="13" customFormat="1">
      <c r="A393" s="13"/>
      <c r="B393" s="237"/>
      <c r="C393" s="238"/>
      <c r="D393" s="239" t="s">
        <v>217</v>
      </c>
      <c r="E393" s="258" t="s">
        <v>19</v>
      </c>
      <c r="F393" s="240" t="s">
        <v>461</v>
      </c>
      <c r="G393" s="238"/>
      <c r="H393" s="241">
        <v>66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217</v>
      </c>
      <c r="AU393" s="247" t="s">
        <v>85</v>
      </c>
      <c r="AV393" s="13" t="s">
        <v>85</v>
      </c>
      <c r="AW393" s="13" t="s">
        <v>37</v>
      </c>
      <c r="AX393" s="13" t="s">
        <v>75</v>
      </c>
      <c r="AY393" s="247" t="s">
        <v>147</v>
      </c>
    </row>
    <row r="394" s="13" customFormat="1">
      <c r="A394" s="13"/>
      <c r="B394" s="237"/>
      <c r="C394" s="238"/>
      <c r="D394" s="239" t="s">
        <v>217</v>
      </c>
      <c r="E394" s="258" t="s">
        <v>19</v>
      </c>
      <c r="F394" s="240" t="s">
        <v>462</v>
      </c>
      <c r="G394" s="238"/>
      <c r="H394" s="241">
        <v>16.16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217</v>
      </c>
      <c r="AU394" s="247" t="s">
        <v>85</v>
      </c>
      <c r="AV394" s="13" t="s">
        <v>85</v>
      </c>
      <c r="AW394" s="13" t="s">
        <v>37</v>
      </c>
      <c r="AX394" s="13" t="s">
        <v>75</v>
      </c>
      <c r="AY394" s="247" t="s">
        <v>147</v>
      </c>
    </row>
    <row r="395" s="13" customFormat="1">
      <c r="A395" s="13"/>
      <c r="B395" s="237"/>
      <c r="C395" s="238"/>
      <c r="D395" s="239" t="s">
        <v>217</v>
      </c>
      <c r="E395" s="258" t="s">
        <v>19</v>
      </c>
      <c r="F395" s="240" t="s">
        <v>463</v>
      </c>
      <c r="G395" s="238"/>
      <c r="H395" s="241">
        <v>13.076000000000001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217</v>
      </c>
      <c r="AU395" s="247" t="s">
        <v>85</v>
      </c>
      <c r="AV395" s="13" t="s">
        <v>85</v>
      </c>
      <c r="AW395" s="13" t="s">
        <v>37</v>
      </c>
      <c r="AX395" s="13" t="s">
        <v>75</v>
      </c>
      <c r="AY395" s="247" t="s">
        <v>147</v>
      </c>
    </row>
    <row r="396" s="14" customFormat="1">
      <c r="A396" s="14"/>
      <c r="B396" s="248"/>
      <c r="C396" s="249"/>
      <c r="D396" s="239" t="s">
        <v>217</v>
      </c>
      <c r="E396" s="250" t="s">
        <v>19</v>
      </c>
      <c r="F396" s="251" t="s">
        <v>297</v>
      </c>
      <c r="G396" s="249"/>
      <c r="H396" s="250" t="s">
        <v>19</v>
      </c>
      <c r="I396" s="252"/>
      <c r="J396" s="249"/>
      <c r="K396" s="249"/>
      <c r="L396" s="253"/>
      <c r="M396" s="254"/>
      <c r="N396" s="255"/>
      <c r="O396" s="255"/>
      <c r="P396" s="255"/>
      <c r="Q396" s="255"/>
      <c r="R396" s="255"/>
      <c r="S396" s="255"/>
      <c r="T396" s="25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7" t="s">
        <v>217</v>
      </c>
      <c r="AU396" s="257" t="s">
        <v>85</v>
      </c>
      <c r="AV396" s="14" t="s">
        <v>83</v>
      </c>
      <c r="AW396" s="14" t="s">
        <v>37</v>
      </c>
      <c r="AX396" s="14" t="s">
        <v>75</v>
      </c>
      <c r="AY396" s="257" t="s">
        <v>147</v>
      </c>
    </row>
    <row r="397" s="13" customFormat="1">
      <c r="A397" s="13"/>
      <c r="B397" s="237"/>
      <c r="C397" s="238"/>
      <c r="D397" s="239" t="s">
        <v>217</v>
      </c>
      <c r="E397" s="258" t="s">
        <v>19</v>
      </c>
      <c r="F397" s="240" t="s">
        <v>464</v>
      </c>
      <c r="G397" s="238"/>
      <c r="H397" s="241">
        <v>105.48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217</v>
      </c>
      <c r="AU397" s="247" t="s">
        <v>85</v>
      </c>
      <c r="AV397" s="13" t="s">
        <v>85</v>
      </c>
      <c r="AW397" s="13" t="s">
        <v>37</v>
      </c>
      <c r="AX397" s="13" t="s">
        <v>75</v>
      </c>
      <c r="AY397" s="247" t="s">
        <v>147</v>
      </c>
    </row>
    <row r="398" s="13" customFormat="1">
      <c r="A398" s="13"/>
      <c r="B398" s="237"/>
      <c r="C398" s="238"/>
      <c r="D398" s="239" t="s">
        <v>217</v>
      </c>
      <c r="E398" s="258" t="s">
        <v>19</v>
      </c>
      <c r="F398" s="240" t="s">
        <v>465</v>
      </c>
      <c r="G398" s="238"/>
      <c r="H398" s="241">
        <v>79.519999999999996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217</v>
      </c>
      <c r="AU398" s="247" t="s">
        <v>85</v>
      </c>
      <c r="AV398" s="13" t="s">
        <v>85</v>
      </c>
      <c r="AW398" s="13" t="s">
        <v>37</v>
      </c>
      <c r="AX398" s="13" t="s">
        <v>75</v>
      </c>
      <c r="AY398" s="247" t="s">
        <v>147</v>
      </c>
    </row>
    <row r="399" s="13" customFormat="1">
      <c r="A399" s="13"/>
      <c r="B399" s="237"/>
      <c r="C399" s="238"/>
      <c r="D399" s="239" t="s">
        <v>217</v>
      </c>
      <c r="E399" s="258" t="s">
        <v>19</v>
      </c>
      <c r="F399" s="240" t="s">
        <v>466</v>
      </c>
      <c r="G399" s="238"/>
      <c r="H399" s="241">
        <v>5.2809999999999997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217</v>
      </c>
      <c r="AU399" s="247" t="s">
        <v>85</v>
      </c>
      <c r="AV399" s="13" t="s">
        <v>85</v>
      </c>
      <c r="AW399" s="13" t="s">
        <v>37</v>
      </c>
      <c r="AX399" s="13" t="s">
        <v>75</v>
      </c>
      <c r="AY399" s="247" t="s">
        <v>147</v>
      </c>
    </row>
    <row r="400" s="13" customFormat="1">
      <c r="A400" s="13"/>
      <c r="B400" s="237"/>
      <c r="C400" s="238"/>
      <c r="D400" s="239" t="s">
        <v>217</v>
      </c>
      <c r="E400" s="258" t="s">
        <v>19</v>
      </c>
      <c r="F400" s="240" t="s">
        <v>467</v>
      </c>
      <c r="G400" s="238"/>
      <c r="H400" s="241">
        <v>12.342000000000001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217</v>
      </c>
      <c r="AU400" s="247" t="s">
        <v>85</v>
      </c>
      <c r="AV400" s="13" t="s">
        <v>85</v>
      </c>
      <c r="AW400" s="13" t="s">
        <v>37</v>
      </c>
      <c r="AX400" s="13" t="s">
        <v>75</v>
      </c>
      <c r="AY400" s="247" t="s">
        <v>147</v>
      </c>
    </row>
    <row r="401" s="13" customFormat="1">
      <c r="A401" s="13"/>
      <c r="B401" s="237"/>
      <c r="C401" s="238"/>
      <c r="D401" s="239" t="s">
        <v>217</v>
      </c>
      <c r="E401" s="258" t="s">
        <v>19</v>
      </c>
      <c r="F401" s="240" t="s">
        <v>468</v>
      </c>
      <c r="G401" s="238"/>
      <c r="H401" s="241">
        <v>12.960000000000001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217</v>
      </c>
      <c r="AU401" s="247" t="s">
        <v>85</v>
      </c>
      <c r="AV401" s="13" t="s">
        <v>85</v>
      </c>
      <c r="AW401" s="13" t="s">
        <v>37</v>
      </c>
      <c r="AX401" s="13" t="s">
        <v>75</v>
      </c>
      <c r="AY401" s="247" t="s">
        <v>147</v>
      </c>
    </row>
    <row r="402" s="14" customFormat="1">
      <c r="A402" s="14"/>
      <c r="B402" s="248"/>
      <c r="C402" s="249"/>
      <c r="D402" s="239" t="s">
        <v>217</v>
      </c>
      <c r="E402" s="250" t="s">
        <v>19</v>
      </c>
      <c r="F402" s="251" t="s">
        <v>299</v>
      </c>
      <c r="G402" s="249"/>
      <c r="H402" s="250" t="s">
        <v>19</v>
      </c>
      <c r="I402" s="252"/>
      <c r="J402" s="249"/>
      <c r="K402" s="249"/>
      <c r="L402" s="253"/>
      <c r="M402" s="254"/>
      <c r="N402" s="255"/>
      <c r="O402" s="255"/>
      <c r="P402" s="255"/>
      <c r="Q402" s="255"/>
      <c r="R402" s="255"/>
      <c r="S402" s="255"/>
      <c r="T402" s="25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7" t="s">
        <v>217</v>
      </c>
      <c r="AU402" s="257" t="s">
        <v>85</v>
      </c>
      <c r="AV402" s="14" t="s">
        <v>83</v>
      </c>
      <c r="AW402" s="14" t="s">
        <v>37</v>
      </c>
      <c r="AX402" s="14" t="s">
        <v>75</v>
      </c>
      <c r="AY402" s="257" t="s">
        <v>147</v>
      </c>
    </row>
    <row r="403" s="13" customFormat="1">
      <c r="A403" s="13"/>
      <c r="B403" s="237"/>
      <c r="C403" s="238"/>
      <c r="D403" s="239" t="s">
        <v>217</v>
      </c>
      <c r="E403" s="258" t="s">
        <v>19</v>
      </c>
      <c r="F403" s="240" t="s">
        <v>469</v>
      </c>
      <c r="G403" s="238"/>
      <c r="H403" s="241">
        <v>63.600000000000001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217</v>
      </c>
      <c r="AU403" s="247" t="s">
        <v>85</v>
      </c>
      <c r="AV403" s="13" t="s">
        <v>85</v>
      </c>
      <c r="AW403" s="13" t="s">
        <v>37</v>
      </c>
      <c r="AX403" s="13" t="s">
        <v>75</v>
      </c>
      <c r="AY403" s="247" t="s">
        <v>147</v>
      </c>
    </row>
    <row r="404" s="13" customFormat="1">
      <c r="A404" s="13"/>
      <c r="B404" s="237"/>
      <c r="C404" s="238"/>
      <c r="D404" s="239" t="s">
        <v>217</v>
      </c>
      <c r="E404" s="258" t="s">
        <v>19</v>
      </c>
      <c r="F404" s="240" t="s">
        <v>470</v>
      </c>
      <c r="G404" s="238"/>
      <c r="H404" s="241">
        <v>17.280000000000001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217</v>
      </c>
      <c r="AU404" s="247" t="s">
        <v>85</v>
      </c>
      <c r="AV404" s="13" t="s">
        <v>85</v>
      </c>
      <c r="AW404" s="13" t="s">
        <v>37</v>
      </c>
      <c r="AX404" s="13" t="s">
        <v>75</v>
      </c>
      <c r="AY404" s="247" t="s">
        <v>147</v>
      </c>
    </row>
    <row r="405" s="13" customFormat="1">
      <c r="A405" s="13"/>
      <c r="B405" s="237"/>
      <c r="C405" s="238"/>
      <c r="D405" s="239" t="s">
        <v>217</v>
      </c>
      <c r="E405" s="258" t="s">
        <v>19</v>
      </c>
      <c r="F405" s="240" t="s">
        <v>471</v>
      </c>
      <c r="G405" s="238"/>
      <c r="H405" s="241">
        <v>12.523999999999999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7" t="s">
        <v>217</v>
      </c>
      <c r="AU405" s="247" t="s">
        <v>85</v>
      </c>
      <c r="AV405" s="13" t="s">
        <v>85</v>
      </c>
      <c r="AW405" s="13" t="s">
        <v>37</v>
      </c>
      <c r="AX405" s="13" t="s">
        <v>75</v>
      </c>
      <c r="AY405" s="247" t="s">
        <v>147</v>
      </c>
    </row>
    <row r="406" s="13" customFormat="1">
      <c r="A406" s="13"/>
      <c r="B406" s="237"/>
      <c r="C406" s="238"/>
      <c r="D406" s="239" t="s">
        <v>217</v>
      </c>
      <c r="E406" s="258" t="s">
        <v>19</v>
      </c>
      <c r="F406" s="240" t="s">
        <v>472</v>
      </c>
      <c r="G406" s="238"/>
      <c r="H406" s="241">
        <v>15.24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217</v>
      </c>
      <c r="AU406" s="247" t="s">
        <v>85</v>
      </c>
      <c r="AV406" s="13" t="s">
        <v>85</v>
      </c>
      <c r="AW406" s="13" t="s">
        <v>37</v>
      </c>
      <c r="AX406" s="13" t="s">
        <v>75</v>
      </c>
      <c r="AY406" s="247" t="s">
        <v>147</v>
      </c>
    </row>
    <row r="407" s="13" customFormat="1">
      <c r="A407" s="13"/>
      <c r="B407" s="237"/>
      <c r="C407" s="238"/>
      <c r="D407" s="239" t="s">
        <v>217</v>
      </c>
      <c r="E407" s="258" t="s">
        <v>19</v>
      </c>
      <c r="F407" s="240" t="s">
        <v>473</v>
      </c>
      <c r="G407" s="238"/>
      <c r="H407" s="241">
        <v>17.800000000000001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217</v>
      </c>
      <c r="AU407" s="247" t="s">
        <v>85</v>
      </c>
      <c r="AV407" s="13" t="s">
        <v>85</v>
      </c>
      <c r="AW407" s="13" t="s">
        <v>37</v>
      </c>
      <c r="AX407" s="13" t="s">
        <v>75</v>
      </c>
      <c r="AY407" s="247" t="s">
        <v>147</v>
      </c>
    </row>
    <row r="408" s="13" customFormat="1">
      <c r="A408" s="13"/>
      <c r="B408" s="237"/>
      <c r="C408" s="238"/>
      <c r="D408" s="239" t="s">
        <v>217</v>
      </c>
      <c r="E408" s="258" t="s">
        <v>19</v>
      </c>
      <c r="F408" s="240" t="s">
        <v>474</v>
      </c>
      <c r="G408" s="238"/>
      <c r="H408" s="241">
        <v>10.560000000000001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217</v>
      </c>
      <c r="AU408" s="247" t="s">
        <v>85</v>
      </c>
      <c r="AV408" s="13" t="s">
        <v>85</v>
      </c>
      <c r="AW408" s="13" t="s">
        <v>37</v>
      </c>
      <c r="AX408" s="13" t="s">
        <v>75</v>
      </c>
      <c r="AY408" s="247" t="s">
        <v>147</v>
      </c>
    </row>
    <row r="409" s="13" customFormat="1">
      <c r="A409" s="13"/>
      <c r="B409" s="237"/>
      <c r="C409" s="238"/>
      <c r="D409" s="239" t="s">
        <v>217</v>
      </c>
      <c r="E409" s="258" t="s">
        <v>19</v>
      </c>
      <c r="F409" s="240" t="s">
        <v>475</v>
      </c>
      <c r="G409" s="238"/>
      <c r="H409" s="241">
        <v>17.928000000000001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217</v>
      </c>
      <c r="AU409" s="247" t="s">
        <v>85</v>
      </c>
      <c r="AV409" s="13" t="s">
        <v>85</v>
      </c>
      <c r="AW409" s="13" t="s">
        <v>37</v>
      </c>
      <c r="AX409" s="13" t="s">
        <v>75</v>
      </c>
      <c r="AY409" s="247" t="s">
        <v>147</v>
      </c>
    </row>
    <row r="410" s="13" customFormat="1">
      <c r="A410" s="13"/>
      <c r="B410" s="237"/>
      <c r="C410" s="238"/>
      <c r="D410" s="239" t="s">
        <v>217</v>
      </c>
      <c r="E410" s="258" t="s">
        <v>19</v>
      </c>
      <c r="F410" s="240" t="s">
        <v>476</v>
      </c>
      <c r="G410" s="238"/>
      <c r="H410" s="241">
        <v>5.4560000000000004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217</v>
      </c>
      <c r="AU410" s="247" t="s">
        <v>85</v>
      </c>
      <c r="AV410" s="13" t="s">
        <v>85</v>
      </c>
      <c r="AW410" s="13" t="s">
        <v>37</v>
      </c>
      <c r="AX410" s="13" t="s">
        <v>75</v>
      </c>
      <c r="AY410" s="247" t="s">
        <v>147</v>
      </c>
    </row>
    <row r="411" s="15" customFormat="1">
      <c r="A411" s="15"/>
      <c r="B411" s="259"/>
      <c r="C411" s="260"/>
      <c r="D411" s="239" t="s">
        <v>217</v>
      </c>
      <c r="E411" s="261" t="s">
        <v>19</v>
      </c>
      <c r="F411" s="262" t="s">
        <v>233</v>
      </c>
      <c r="G411" s="260"/>
      <c r="H411" s="263">
        <v>930.66499999999974</v>
      </c>
      <c r="I411" s="264"/>
      <c r="J411" s="260"/>
      <c r="K411" s="260"/>
      <c r="L411" s="265"/>
      <c r="M411" s="266"/>
      <c r="N411" s="267"/>
      <c r="O411" s="267"/>
      <c r="P411" s="267"/>
      <c r="Q411" s="267"/>
      <c r="R411" s="267"/>
      <c r="S411" s="267"/>
      <c r="T411" s="26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9" t="s">
        <v>217</v>
      </c>
      <c r="AU411" s="269" t="s">
        <v>85</v>
      </c>
      <c r="AV411" s="15" t="s">
        <v>153</v>
      </c>
      <c r="AW411" s="15" t="s">
        <v>37</v>
      </c>
      <c r="AX411" s="15" t="s">
        <v>83</v>
      </c>
      <c r="AY411" s="269" t="s">
        <v>147</v>
      </c>
    </row>
    <row r="412" s="2" customFormat="1" ht="24.15" customHeight="1">
      <c r="A412" s="40"/>
      <c r="B412" s="41"/>
      <c r="C412" s="226" t="s">
        <v>477</v>
      </c>
      <c r="D412" s="226" t="s">
        <v>212</v>
      </c>
      <c r="E412" s="227" t="s">
        <v>478</v>
      </c>
      <c r="F412" s="228" t="s">
        <v>479</v>
      </c>
      <c r="G412" s="229" t="s">
        <v>159</v>
      </c>
      <c r="H412" s="230">
        <v>33.82</v>
      </c>
      <c r="I412" s="231"/>
      <c r="J412" s="232">
        <f>ROUND(I412*H412,2)</f>
        <v>0</v>
      </c>
      <c r="K412" s="233"/>
      <c r="L412" s="234"/>
      <c r="M412" s="235" t="s">
        <v>19</v>
      </c>
      <c r="N412" s="236" t="s">
        <v>46</v>
      </c>
      <c r="O412" s="86"/>
      <c r="P412" s="217">
        <f>O412*H412</f>
        <v>0</v>
      </c>
      <c r="Q412" s="217">
        <v>0.00089999999999999998</v>
      </c>
      <c r="R412" s="217">
        <f>Q412*H412</f>
        <v>0.030438</v>
      </c>
      <c r="S412" s="217">
        <v>0</v>
      </c>
      <c r="T412" s="218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9" t="s">
        <v>186</v>
      </c>
      <c r="AT412" s="219" t="s">
        <v>212</v>
      </c>
      <c r="AU412" s="219" t="s">
        <v>85</v>
      </c>
      <c r="AY412" s="19" t="s">
        <v>147</v>
      </c>
      <c r="BE412" s="220">
        <f>IF(N412="základní",J412,0)</f>
        <v>0</v>
      </c>
      <c r="BF412" s="220">
        <f>IF(N412="snížená",J412,0)</f>
        <v>0</v>
      </c>
      <c r="BG412" s="220">
        <f>IF(N412="zákl. přenesená",J412,0)</f>
        <v>0</v>
      </c>
      <c r="BH412" s="220">
        <f>IF(N412="sníž. přenesená",J412,0)</f>
        <v>0</v>
      </c>
      <c r="BI412" s="220">
        <f>IF(N412="nulová",J412,0)</f>
        <v>0</v>
      </c>
      <c r="BJ412" s="19" t="s">
        <v>83</v>
      </c>
      <c r="BK412" s="220">
        <f>ROUND(I412*H412,2)</f>
        <v>0</v>
      </c>
      <c r="BL412" s="19" t="s">
        <v>153</v>
      </c>
      <c r="BM412" s="219" t="s">
        <v>480</v>
      </c>
    </row>
    <row r="413" s="14" customFormat="1">
      <c r="A413" s="14"/>
      <c r="B413" s="248"/>
      <c r="C413" s="249"/>
      <c r="D413" s="239" t="s">
        <v>217</v>
      </c>
      <c r="E413" s="250" t="s">
        <v>19</v>
      </c>
      <c r="F413" s="251" t="s">
        <v>481</v>
      </c>
      <c r="G413" s="249"/>
      <c r="H413" s="250" t="s">
        <v>19</v>
      </c>
      <c r="I413" s="252"/>
      <c r="J413" s="249"/>
      <c r="K413" s="249"/>
      <c r="L413" s="253"/>
      <c r="M413" s="254"/>
      <c r="N413" s="255"/>
      <c r="O413" s="255"/>
      <c r="P413" s="255"/>
      <c r="Q413" s="255"/>
      <c r="R413" s="255"/>
      <c r="S413" s="255"/>
      <c r="T413" s="25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7" t="s">
        <v>217</v>
      </c>
      <c r="AU413" s="257" t="s">
        <v>85</v>
      </c>
      <c r="AV413" s="14" t="s">
        <v>83</v>
      </c>
      <c r="AW413" s="14" t="s">
        <v>37</v>
      </c>
      <c r="AX413" s="14" t="s">
        <v>75</v>
      </c>
      <c r="AY413" s="257" t="s">
        <v>147</v>
      </c>
    </row>
    <row r="414" s="14" customFormat="1">
      <c r="A414" s="14"/>
      <c r="B414" s="248"/>
      <c r="C414" s="249"/>
      <c r="D414" s="239" t="s">
        <v>217</v>
      </c>
      <c r="E414" s="250" t="s">
        <v>19</v>
      </c>
      <c r="F414" s="251" t="s">
        <v>315</v>
      </c>
      <c r="G414" s="249"/>
      <c r="H414" s="250" t="s">
        <v>19</v>
      </c>
      <c r="I414" s="252"/>
      <c r="J414" s="249"/>
      <c r="K414" s="249"/>
      <c r="L414" s="253"/>
      <c r="M414" s="254"/>
      <c r="N414" s="255"/>
      <c r="O414" s="255"/>
      <c r="P414" s="255"/>
      <c r="Q414" s="255"/>
      <c r="R414" s="255"/>
      <c r="S414" s="255"/>
      <c r="T414" s="25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7" t="s">
        <v>217</v>
      </c>
      <c r="AU414" s="257" t="s">
        <v>85</v>
      </c>
      <c r="AV414" s="14" t="s">
        <v>83</v>
      </c>
      <c r="AW414" s="14" t="s">
        <v>37</v>
      </c>
      <c r="AX414" s="14" t="s">
        <v>75</v>
      </c>
      <c r="AY414" s="257" t="s">
        <v>147</v>
      </c>
    </row>
    <row r="415" s="13" customFormat="1">
      <c r="A415" s="13"/>
      <c r="B415" s="237"/>
      <c r="C415" s="238"/>
      <c r="D415" s="239" t="s">
        <v>217</v>
      </c>
      <c r="E415" s="258" t="s">
        <v>19</v>
      </c>
      <c r="F415" s="240" t="s">
        <v>482</v>
      </c>
      <c r="G415" s="238"/>
      <c r="H415" s="241">
        <v>6.4260000000000002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217</v>
      </c>
      <c r="AU415" s="247" t="s">
        <v>85</v>
      </c>
      <c r="AV415" s="13" t="s">
        <v>85</v>
      </c>
      <c r="AW415" s="13" t="s">
        <v>37</v>
      </c>
      <c r="AX415" s="13" t="s">
        <v>75</v>
      </c>
      <c r="AY415" s="247" t="s">
        <v>147</v>
      </c>
    </row>
    <row r="416" s="13" customFormat="1">
      <c r="A416" s="13"/>
      <c r="B416" s="237"/>
      <c r="C416" s="238"/>
      <c r="D416" s="239" t="s">
        <v>217</v>
      </c>
      <c r="E416" s="258" t="s">
        <v>19</v>
      </c>
      <c r="F416" s="240" t="s">
        <v>483</v>
      </c>
      <c r="G416" s="238"/>
      <c r="H416" s="241">
        <v>6.3600000000000003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217</v>
      </c>
      <c r="AU416" s="247" t="s">
        <v>85</v>
      </c>
      <c r="AV416" s="13" t="s">
        <v>85</v>
      </c>
      <c r="AW416" s="13" t="s">
        <v>37</v>
      </c>
      <c r="AX416" s="13" t="s">
        <v>75</v>
      </c>
      <c r="AY416" s="247" t="s">
        <v>147</v>
      </c>
    </row>
    <row r="417" s="14" customFormat="1">
      <c r="A417" s="14"/>
      <c r="B417" s="248"/>
      <c r="C417" s="249"/>
      <c r="D417" s="239" t="s">
        <v>217</v>
      </c>
      <c r="E417" s="250" t="s">
        <v>19</v>
      </c>
      <c r="F417" s="251" t="s">
        <v>288</v>
      </c>
      <c r="G417" s="249"/>
      <c r="H417" s="250" t="s">
        <v>19</v>
      </c>
      <c r="I417" s="252"/>
      <c r="J417" s="249"/>
      <c r="K417" s="249"/>
      <c r="L417" s="253"/>
      <c r="M417" s="254"/>
      <c r="N417" s="255"/>
      <c r="O417" s="255"/>
      <c r="P417" s="255"/>
      <c r="Q417" s="255"/>
      <c r="R417" s="255"/>
      <c r="S417" s="255"/>
      <c r="T417" s="25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7" t="s">
        <v>217</v>
      </c>
      <c r="AU417" s="257" t="s">
        <v>85</v>
      </c>
      <c r="AV417" s="14" t="s">
        <v>83</v>
      </c>
      <c r="AW417" s="14" t="s">
        <v>37</v>
      </c>
      <c r="AX417" s="14" t="s">
        <v>75</v>
      </c>
      <c r="AY417" s="257" t="s">
        <v>147</v>
      </c>
    </row>
    <row r="418" s="13" customFormat="1">
      <c r="A418" s="13"/>
      <c r="B418" s="237"/>
      <c r="C418" s="238"/>
      <c r="D418" s="239" t="s">
        <v>217</v>
      </c>
      <c r="E418" s="258" t="s">
        <v>19</v>
      </c>
      <c r="F418" s="240" t="s">
        <v>484</v>
      </c>
      <c r="G418" s="238"/>
      <c r="H418" s="241">
        <v>9.5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217</v>
      </c>
      <c r="AU418" s="247" t="s">
        <v>85</v>
      </c>
      <c r="AV418" s="13" t="s">
        <v>85</v>
      </c>
      <c r="AW418" s="13" t="s">
        <v>37</v>
      </c>
      <c r="AX418" s="13" t="s">
        <v>75</v>
      </c>
      <c r="AY418" s="247" t="s">
        <v>147</v>
      </c>
    </row>
    <row r="419" s="13" customFormat="1">
      <c r="A419" s="13"/>
      <c r="B419" s="237"/>
      <c r="C419" s="238"/>
      <c r="D419" s="239" t="s">
        <v>217</v>
      </c>
      <c r="E419" s="258" t="s">
        <v>19</v>
      </c>
      <c r="F419" s="240" t="s">
        <v>485</v>
      </c>
      <c r="G419" s="238"/>
      <c r="H419" s="241">
        <v>18.879999999999999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217</v>
      </c>
      <c r="AU419" s="247" t="s">
        <v>85</v>
      </c>
      <c r="AV419" s="13" t="s">
        <v>85</v>
      </c>
      <c r="AW419" s="13" t="s">
        <v>37</v>
      </c>
      <c r="AX419" s="13" t="s">
        <v>75</v>
      </c>
      <c r="AY419" s="247" t="s">
        <v>147</v>
      </c>
    </row>
    <row r="420" s="13" customFormat="1">
      <c r="A420" s="13"/>
      <c r="B420" s="237"/>
      <c r="C420" s="238"/>
      <c r="D420" s="239" t="s">
        <v>217</v>
      </c>
      <c r="E420" s="258" t="s">
        <v>19</v>
      </c>
      <c r="F420" s="240" t="s">
        <v>486</v>
      </c>
      <c r="G420" s="238"/>
      <c r="H420" s="241">
        <v>9.4499999999999993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7" t="s">
        <v>217</v>
      </c>
      <c r="AU420" s="247" t="s">
        <v>85</v>
      </c>
      <c r="AV420" s="13" t="s">
        <v>85</v>
      </c>
      <c r="AW420" s="13" t="s">
        <v>37</v>
      </c>
      <c r="AX420" s="13" t="s">
        <v>75</v>
      </c>
      <c r="AY420" s="247" t="s">
        <v>147</v>
      </c>
    </row>
    <row r="421" s="13" customFormat="1">
      <c r="A421" s="13"/>
      <c r="B421" s="237"/>
      <c r="C421" s="238"/>
      <c r="D421" s="239" t="s">
        <v>217</v>
      </c>
      <c r="E421" s="258" t="s">
        <v>19</v>
      </c>
      <c r="F421" s="240" t="s">
        <v>487</v>
      </c>
      <c r="G421" s="238"/>
      <c r="H421" s="241">
        <v>3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217</v>
      </c>
      <c r="AU421" s="247" t="s">
        <v>85</v>
      </c>
      <c r="AV421" s="13" t="s">
        <v>85</v>
      </c>
      <c r="AW421" s="13" t="s">
        <v>37</v>
      </c>
      <c r="AX421" s="13" t="s">
        <v>75</v>
      </c>
      <c r="AY421" s="247" t="s">
        <v>147</v>
      </c>
    </row>
    <row r="422" s="14" customFormat="1">
      <c r="A422" s="14"/>
      <c r="B422" s="248"/>
      <c r="C422" s="249"/>
      <c r="D422" s="239" t="s">
        <v>217</v>
      </c>
      <c r="E422" s="250" t="s">
        <v>19</v>
      </c>
      <c r="F422" s="251" t="s">
        <v>291</v>
      </c>
      <c r="G422" s="249"/>
      <c r="H422" s="250" t="s">
        <v>19</v>
      </c>
      <c r="I422" s="252"/>
      <c r="J422" s="249"/>
      <c r="K422" s="249"/>
      <c r="L422" s="253"/>
      <c r="M422" s="254"/>
      <c r="N422" s="255"/>
      <c r="O422" s="255"/>
      <c r="P422" s="255"/>
      <c r="Q422" s="255"/>
      <c r="R422" s="255"/>
      <c r="S422" s="255"/>
      <c r="T422" s="25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7" t="s">
        <v>217</v>
      </c>
      <c r="AU422" s="257" t="s">
        <v>85</v>
      </c>
      <c r="AV422" s="14" t="s">
        <v>83</v>
      </c>
      <c r="AW422" s="14" t="s">
        <v>37</v>
      </c>
      <c r="AX422" s="14" t="s">
        <v>75</v>
      </c>
      <c r="AY422" s="257" t="s">
        <v>147</v>
      </c>
    </row>
    <row r="423" s="13" customFormat="1">
      <c r="A423" s="13"/>
      <c r="B423" s="237"/>
      <c r="C423" s="238"/>
      <c r="D423" s="239" t="s">
        <v>217</v>
      </c>
      <c r="E423" s="258" t="s">
        <v>19</v>
      </c>
      <c r="F423" s="240" t="s">
        <v>488</v>
      </c>
      <c r="G423" s="238"/>
      <c r="H423" s="241">
        <v>3.48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217</v>
      </c>
      <c r="AU423" s="247" t="s">
        <v>85</v>
      </c>
      <c r="AV423" s="13" t="s">
        <v>85</v>
      </c>
      <c r="AW423" s="13" t="s">
        <v>37</v>
      </c>
      <c r="AX423" s="13" t="s">
        <v>75</v>
      </c>
      <c r="AY423" s="247" t="s">
        <v>147</v>
      </c>
    </row>
    <row r="424" s="13" customFormat="1">
      <c r="A424" s="13"/>
      <c r="B424" s="237"/>
      <c r="C424" s="238"/>
      <c r="D424" s="239" t="s">
        <v>217</v>
      </c>
      <c r="E424" s="258" t="s">
        <v>19</v>
      </c>
      <c r="F424" s="240" t="s">
        <v>483</v>
      </c>
      <c r="G424" s="238"/>
      <c r="H424" s="241">
        <v>6.3600000000000003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7" t="s">
        <v>217</v>
      </c>
      <c r="AU424" s="247" t="s">
        <v>85</v>
      </c>
      <c r="AV424" s="13" t="s">
        <v>85</v>
      </c>
      <c r="AW424" s="13" t="s">
        <v>37</v>
      </c>
      <c r="AX424" s="13" t="s">
        <v>75</v>
      </c>
      <c r="AY424" s="247" t="s">
        <v>147</v>
      </c>
    </row>
    <row r="425" s="13" customFormat="1">
      <c r="A425" s="13"/>
      <c r="B425" s="237"/>
      <c r="C425" s="238"/>
      <c r="D425" s="239" t="s">
        <v>217</v>
      </c>
      <c r="E425" s="258" t="s">
        <v>19</v>
      </c>
      <c r="F425" s="240" t="s">
        <v>489</v>
      </c>
      <c r="G425" s="238"/>
      <c r="H425" s="241">
        <v>14.039999999999999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217</v>
      </c>
      <c r="AU425" s="247" t="s">
        <v>85</v>
      </c>
      <c r="AV425" s="13" t="s">
        <v>85</v>
      </c>
      <c r="AW425" s="13" t="s">
        <v>37</v>
      </c>
      <c r="AX425" s="13" t="s">
        <v>75</v>
      </c>
      <c r="AY425" s="247" t="s">
        <v>147</v>
      </c>
    </row>
    <row r="426" s="13" customFormat="1">
      <c r="A426" s="13"/>
      <c r="B426" s="237"/>
      <c r="C426" s="238"/>
      <c r="D426" s="239" t="s">
        <v>217</v>
      </c>
      <c r="E426" s="258" t="s">
        <v>19</v>
      </c>
      <c r="F426" s="240" t="s">
        <v>489</v>
      </c>
      <c r="G426" s="238"/>
      <c r="H426" s="241">
        <v>14.039999999999999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217</v>
      </c>
      <c r="AU426" s="247" t="s">
        <v>85</v>
      </c>
      <c r="AV426" s="13" t="s">
        <v>85</v>
      </c>
      <c r="AW426" s="13" t="s">
        <v>37</v>
      </c>
      <c r="AX426" s="13" t="s">
        <v>75</v>
      </c>
      <c r="AY426" s="247" t="s">
        <v>147</v>
      </c>
    </row>
    <row r="427" s="13" customFormat="1">
      <c r="A427" s="13"/>
      <c r="B427" s="237"/>
      <c r="C427" s="238"/>
      <c r="D427" s="239" t="s">
        <v>217</v>
      </c>
      <c r="E427" s="258" t="s">
        <v>19</v>
      </c>
      <c r="F427" s="240" t="s">
        <v>490</v>
      </c>
      <c r="G427" s="238"/>
      <c r="H427" s="241">
        <v>5.7000000000000002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217</v>
      </c>
      <c r="AU427" s="247" t="s">
        <v>85</v>
      </c>
      <c r="AV427" s="13" t="s">
        <v>85</v>
      </c>
      <c r="AW427" s="13" t="s">
        <v>37</v>
      </c>
      <c r="AX427" s="13" t="s">
        <v>75</v>
      </c>
      <c r="AY427" s="247" t="s">
        <v>147</v>
      </c>
    </row>
    <row r="428" s="13" customFormat="1">
      <c r="A428" s="13"/>
      <c r="B428" s="237"/>
      <c r="C428" s="238"/>
      <c r="D428" s="239" t="s">
        <v>217</v>
      </c>
      <c r="E428" s="258" t="s">
        <v>19</v>
      </c>
      <c r="F428" s="240" t="s">
        <v>491</v>
      </c>
      <c r="G428" s="238"/>
      <c r="H428" s="241">
        <v>1.05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217</v>
      </c>
      <c r="AU428" s="247" t="s">
        <v>85</v>
      </c>
      <c r="AV428" s="13" t="s">
        <v>85</v>
      </c>
      <c r="AW428" s="13" t="s">
        <v>37</v>
      </c>
      <c r="AX428" s="13" t="s">
        <v>75</v>
      </c>
      <c r="AY428" s="247" t="s">
        <v>147</v>
      </c>
    </row>
    <row r="429" s="14" customFormat="1">
      <c r="A429" s="14"/>
      <c r="B429" s="248"/>
      <c r="C429" s="249"/>
      <c r="D429" s="239" t="s">
        <v>217</v>
      </c>
      <c r="E429" s="250" t="s">
        <v>19</v>
      </c>
      <c r="F429" s="251" t="s">
        <v>295</v>
      </c>
      <c r="G429" s="249"/>
      <c r="H429" s="250" t="s">
        <v>19</v>
      </c>
      <c r="I429" s="252"/>
      <c r="J429" s="249"/>
      <c r="K429" s="249"/>
      <c r="L429" s="253"/>
      <c r="M429" s="254"/>
      <c r="N429" s="255"/>
      <c r="O429" s="255"/>
      <c r="P429" s="255"/>
      <c r="Q429" s="255"/>
      <c r="R429" s="255"/>
      <c r="S429" s="255"/>
      <c r="T429" s="25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7" t="s">
        <v>217</v>
      </c>
      <c r="AU429" s="257" t="s">
        <v>85</v>
      </c>
      <c r="AV429" s="14" t="s">
        <v>83</v>
      </c>
      <c r="AW429" s="14" t="s">
        <v>37</v>
      </c>
      <c r="AX429" s="14" t="s">
        <v>75</v>
      </c>
      <c r="AY429" s="257" t="s">
        <v>147</v>
      </c>
    </row>
    <row r="430" s="13" customFormat="1">
      <c r="A430" s="13"/>
      <c r="B430" s="237"/>
      <c r="C430" s="238"/>
      <c r="D430" s="239" t="s">
        <v>217</v>
      </c>
      <c r="E430" s="258" t="s">
        <v>19</v>
      </c>
      <c r="F430" s="240" t="s">
        <v>492</v>
      </c>
      <c r="G430" s="238"/>
      <c r="H430" s="241">
        <v>12.84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217</v>
      </c>
      <c r="AU430" s="247" t="s">
        <v>85</v>
      </c>
      <c r="AV430" s="13" t="s">
        <v>85</v>
      </c>
      <c r="AW430" s="13" t="s">
        <v>37</v>
      </c>
      <c r="AX430" s="13" t="s">
        <v>75</v>
      </c>
      <c r="AY430" s="247" t="s">
        <v>147</v>
      </c>
    </row>
    <row r="431" s="13" customFormat="1">
      <c r="A431" s="13"/>
      <c r="B431" s="237"/>
      <c r="C431" s="238"/>
      <c r="D431" s="239" t="s">
        <v>217</v>
      </c>
      <c r="E431" s="258" t="s">
        <v>19</v>
      </c>
      <c r="F431" s="240" t="s">
        <v>493</v>
      </c>
      <c r="G431" s="238"/>
      <c r="H431" s="241">
        <v>4.7999999999999998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217</v>
      </c>
      <c r="AU431" s="247" t="s">
        <v>85</v>
      </c>
      <c r="AV431" s="13" t="s">
        <v>85</v>
      </c>
      <c r="AW431" s="13" t="s">
        <v>37</v>
      </c>
      <c r="AX431" s="13" t="s">
        <v>75</v>
      </c>
      <c r="AY431" s="247" t="s">
        <v>147</v>
      </c>
    </row>
    <row r="432" s="13" customFormat="1">
      <c r="A432" s="13"/>
      <c r="B432" s="237"/>
      <c r="C432" s="238"/>
      <c r="D432" s="239" t="s">
        <v>217</v>
      </c>
      <c r="E432" s="258" t="s">
        <v>19</v>
      </c>
      <c r="F432" s="240" t="s">
        <v>494</v>
      </c>
      <c r="G432" s="238"/>
      <c r="H432" s="241">
        <v>5.0579999999999998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217</v>
      </c>
      <c r="AU432" s="247" t="s">
        <v>85</v>
      </c>
      <c r="AV432" s="13" t="s">
        <v>85</v>
      </c>
      <c r="AW432" s="13" t="s">
        <v>37</v>
      </c>
      <c r="AX432" s="13" t="s">
        <v>75</v>
      </c>
      <c r="AY432" s="247" t="s">
        <v>147</v>
      </c>
    </row>
    <row r="433" s="14" customFormat="1">
      <c r="A433" s="14"/>
      <c r="B433" s="248"/>
      <c r="C433" s="249"/>
      <c r="D433" s="239" t="s">
        <v>217</v>
      </c>
      <c r="E433" s="250" t="s">
        <v>19</v>
      </c>
      <c r="F433" s="251" t="s">
        <v>297</v>
      </c>
      <c r="G433" s="249"/>
      <c r="H433" s="250" t="s">
        <v>19</v>
      </c>
      <c r="I433" s="252"/>
      <c r="J433" s="249"/>
      <c r="K433" s="249"/>
      <c r="L433" s="253"/>
      <c r="M433" s="254"/>
      <c r="N433" s="255"/>
      <c r="O433" s="255"/>
      <c r="P433" s="255"/>
      <c r="Q433" s="255"/>
      <c r="R433" s="255"/>
      <c r="S433" s="255"/>
      <c r="T433" s="25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7" t="s">
        <v>217</v>
      </c>
      <c r="AU433" s="257" t="s">
        <v>85</v>
      </c>
      <c r="AV433" s="14" t="s">
        <v>83</v>
      </c>
      <c r="AW433" s="14" t="s">
        <v>37</v>
      </c>
      <c r="AX433" s="14" t="s">
        <v>75</v>
      </c>
      <c r="AY433" s="257" t="s">
        <v>147</v>
      </c>
    </row>
    <row r="434" s="13" customFormat="1">
      <c r="A434" s="13"/>
      <c r="B434" s="237"/>
      <c r="C434" s="238"/>
      <c r="D434" s="239" t="s">
        <v>217</v>
      </c>
      <c r="E434" s="258" t="s">
        <v>19</v>
      </c>
      <c r="F434" s="240" t="s">
        <v>495</v>
      </c>
      <c r="G434" s="238"/>
      <c r="H434" s="241">
        <v>20.699999999999999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217</v>
      </c>
      <c r="AU434" s="247" t="s">
        <v>85</v>
      </c>
      <c r="AV434" s="13" t="s">
        <v>85</v>
      </c>
      <c r="AW434" s="13" t="s">
        <v>37</v>
      </c>
      <c r="AX434" s="13" t="s">
        <v>75</v>
      </c>
      <c r="AY434" s="247" t="s">
        <v>147</v>
      </c>
    </row>
    <row r="435" s="13" customFormat="1">
      <c r="A435" s="13"/>
      <c r="B435" s="237"/>
      <c r="C435" s="238"/>
      <c r="D435" s="239" t="s">
        <v>217</v>
      </c>
      <c r="E435" s="258" t="s">
        <v>19</v>
      </c>
      <c r="F435" s="240" t="s">
        <v>496</v>
      </c>
      <c r="G435" s="238"/>
      <c r="H435" s="241">
        <v>14.84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217</v>
      </c>
      <c r="AU435" s="247" t="s">
        <v>85</v>
      </c>
      <c r="AV435" s="13" t="s">
        <v>85</v>
      </c>
      <c r="AW435" s="13" t="s">
        <v>37</v>
      </c>
      <c r="AX435" s="13" t="s">
        <v>75</v>
      </c>
      <c r="AY435" s="247" t="s">
        <v>147</v>
      </c>
    </row>
    <row r="436" s="13" customFormat="1">
      <c r="A436" s="13"/>
      <c r="B436" s="237"/>
      <c r="C436" s="238"/>
      <c r="D436" s="239" t="s">
        <v>217</v>
      </c>
      <c r="E436" s="258" t="s">
        <v>19</v>
      </c>
      <c r="F436" s="240" t="s">
        <v>497</v>
      </c>
      <c r="G436" s="238"/>
      <c r="H436" s="241">
        <v>2.9199999999999999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217</v>
      </c>
      <c r="AU436" s="247" t="s">
        <v>85</v>
      </c>
      <c r="AV436" s="13" t="s">
        <v>85</v>
      </c>
      <c r="AW436" s="13" t="s">
        <v>37</v>
      </c>
      <c r="AX436" s="13" t="s">
        <v>75</v>
      </c>
      <c r="AY436" s="247" t="s">
        <v>147</v>
      </c>
    </row>
    <row r="437" s="14" customFormat="1">
      <c r="A437" s="14"/>
      <c r="B437" s="248"/>
      <c r="C437" s="249"/>
      <c r="D437" s="239" t="s">
        <v>217</v>
      </c>
      <c r="E437" s="250" t="s">
        <v>19</v>
      </c>
      <c r="F437" s="251" t="s">
        <v>299</v>
      </c>
      <c r="G437" s="249"/>
      <c r="H437" s="250" t="s">
        <v>19</v>
      </c>
      <c r="I437" s="252"/>
      <c r="J437" s="249"/>
      <c r="K437" s="249"/>
      <c r="L437" s="253"/>
      <c r="M437" s="254"/>
      <c r="N437" s="255"/>
      <c r="O437" s="255"/>
      <c r="P437" s="255"/>
      <c r="Q437" s="255"/>
      <c r="R437" s="255"/>
      <c r="S437" s="255"/>
      <c r="T437" s="25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7" t="s">
        <v>217</v>
      </c>
      <c r="AU437" s="257" t="s">
        <v>85</v>
      </c>
      <c r="AV437" s="14" t="s">
        <v>83</v>
      </c>
      <c r="AW437" s="14" t="s">
        <v>37</v>
      </c>
      <c r="AX437" s="14" t="s">
        <v>75</v>
      </c>
      <c r="AY437" s="257" t="s">
        <v>147</v>
      </c>
    </row>
    <row r="438" s="13" customFormat="1">
      <c r="A438" s="13"/>
      <c r="B438" s="237"/>
      <c r="C438" s="238"/>
      <c r="D438" s="239" t="s">
        <v>217</v>
      </c>
      <c r="E438" s="258" t="s">
        <v>19</v>
      </c>
      <c r="F438" s="240" t="s">
        <v>498</v>
      </c>
      <c r="G438" s="238"/>
      <c r="H438" s="241">
        <v>11.4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7" t="s">
        <v>217</v>
      </c>
      <c r="AU438" s="247" t="s">
        <v>85</v>
      </c>
      <c r="AV438" s="13" t="s">
        <v>85</v>
      </c>
      <c r="AW438" s="13" t="s">
        <v>37</v>
      </c>
      <c r="AX438" s="13" t="s">
        <v>75</v>
      </c>
      <c r="AY438" s="247" t="s">
        <v>147</v>
      </c>
    </row>
    <row r="439" s="13" customFormat="1">
      <c r="A439" s="13"/>
      <c r="B439" s="237"/>
      <c r="C439" s="238"/>
      <c r="D439" s="239" t="s">
        <v>217</v>
      </c>
      <c r="E439" s="258" t="s">
        <v>19</v>
      </c>
      <c r="F439" s="240" t="s">
        <v>499</v>
      </c>
      <c r="G439" s="238"/>
      <c r="H439" s="241">
        <v>3.0899999999999999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217</v>
      </c>
      <c r="AU439" s="247" t="s">
        <v>85</v>
      </c>
      <c r="AV439" s="13" t="s">
        <v>85</v>
      </c>
      <c r="AW439" s="13" t="s">
        <v>37</v>
      </c>
      <c r="AX439" s="13" t="s">
        <v>75</v>
      </c>
      <c r="AY439" s="247" t="s">
        <v>147</v>
      </c>
    </row>
    <row r="440" s="13" customFormat="1">
      <c r="A440" s="13"/>
      <c r="B440" s="237"/>
      <c r="C440" s="238"/>
      <c r="D440" s="239" t="s">
        <v>217</v>
      </c>
      <c r="E440" s="258" t="s">
        <v>19</v>
      </c>
      <c r="F440" s="240" t="s">
        <v>500</v>
      </c>
      <c r="G440" s="238"/>
      <c r="H440" s="241">
        <v>2.7999999999999998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217</v>
      </c>
      <c r="AU440" s="247" t="s">
        <v>85</v>
      </c>
      <c r="AV440" s="13" t="s">
        <v>85</v>
      </c>
      <c r="AW440" s="13" t="s">
        <v>37</v>
      </c>
      <c r="AX440" s="13" t="s">
        <v>75</v>
      </c>
      <c r="AY440" s="247" t="s">
        <v>147</v>
      </c>
    </row>
    <row r="441" s="13" customFormat="1">
      <c r="A441" s="13"/>
      <c r="B441" s="237"/>
      <c r="C441" s="238"/>
      <c r="D441" s="239" t="s">
        <v>217</v>
      </c>
      <c r="E441" s="258" t="s">
        <v>19</v>
      </c>
      <c r="F441" s="240" t="s">
        <v>501</v>
      </c>
      <c r="G441" s="238"/>
      <c r="H441" s="241">
        <v>2.8999999999999999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217</v>
      </c>
      <c r="AU441" s="247" t="s">
        <v>85</v>
      </c>
      <c r="AV441" s="13" t="s">
        <v>85</v>
      </c>
      <c r="AW441" s="13" t="s">
        <v>37</v>
      </c>
      <c r="AX441" s="13" t="s">
        <v>75</v>
      </c>
      <c r="AY441" s="247" t="s">
        <v>147</v>
      </c>
    </row>
    <row r="442" s="13" customFormat="1">
      <c r="A442" s="13"/>
      <c r="B442" s="237"/>
      <c r="C442" s="238"/>
      <c r="D442" s="239" t="s">
        <v>217</v>
      </c>
      <c r="E442" s="258" t="s">
        <v>19</v>
      </c>
      <c r="F442" s="240" t="s">
        <v>502</v>
      </c>
      <c r="G442" s="238"/>
      <c r="H442" s="241">
        <v>4.4500000000000002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217</v>
      </c>
      <c r="AU442" s="247" t="s">
        <v>85</v>
      </c>
      <c r="AV442" s="13" t="s">
        <v>85</v>
      </c>
      <c r="AW442" s="13" t="s">
        <v>37</v>
      </c>
      <c r="AX442" s="13" t="s">
        <v>75</v>
      </c>
      <c r="AY442" s="247" t="s">
        <v>147</v>
      </c>
    </row>
    <row r="443" s="13" customFormat="1">
      <c r="A443" s="13"/>
      <c r="B443" s="237"/>
      <c r="C443" s="238"/>
      <c r="D443" s="239" t="s">
        <v>217</v>
      </c>
      <c r="E443" s="258" t="s">
        <v>19</v>
      </c>
      <c r="F443" s="240" t="s">
        <v>503</v>
      </c>
      <c r="G443" s="238"/>
      <c r="H443" s="241">
        <v>2.3399999999999999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7" t="s">
        <v>217</v>
      </c>
      <c r="AU443" s="247" t="s">
        <v>85</v>
      </c>
      <c r="AV443" s="13" t="s">
        <v>85</v>
      </c>
      <c r="AW443" s="13" t="s">
        <v>37</v>
      </c>
      <c r="AX443" s="13" t="s">
        <v>75</v>
      </c>
      <c r="AY443" s="247" t="s">
        <v>147</v>
      </c>
    </row>
    <row r="444" s="13" customFormat="1">
      <c r="A444" s="13"/>
      <c r="B444" s="237"/>
      <c r="C444" s="238"/>
      <c r="D444" s="239" t="s">
        <v>217</v>
      </c>
      <c r="E444" s="258" t="s">
        <v>19</v>
      </c>
      <c r="F444" s="240" t="s">
        <v>504</v>
      </c>
      <c r="G444" s="238"/>
      <c r="H444" s="241">
        <v>4.4939999999999998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217</v>
      </c>
      <c r="AU444" s="247" t="s">
        <v>85</v>
      </c>
      <c r="AV444" s="13" t="s">
        <v>85</v>
      </c>
      <c r="AW444" s="13" t="s">
        <v>37</v>
      </c>
      <c r="AX444" s="13" t="s">
        <v>75</v>
      </c>
      <c r="AY444" s="247" t="s">
        <v>147</v>
      </c>
    </row>
    <row r="445" s="13" customFormat="1">
      <c r="A445" s="13"/>
      <c r="B445" s="237"/>
      <c r="C445" s="238"/>
      <c r="D445" s="239" t="s">
        <v>217</v>
      </c>
      <c r="E445" s="258" t="s">
        <v>19</v>
      </c>
      <c r="F445" s="240" t="s">
        <v>505</v>
      </c>
      <c r="G445" s="238"/>
      <c r="H445" s="241">
        <v>1.238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217</v>
      </c>
      <c r="AU445" s="247" t="s">
        <v>85</v>
      </c>
      <c r="AV445" s="13" t="s">
        <v>85</v>
      </c>
      <c r="AW445" s="13" t="s">
        <v>37</v>
      </c>
      <c r="AX445" s="13" t="s">
        <v>75</v>
      </c>
      <c r="AY445" s="247" t="s">
        <v>147</v>
      </c>
    </row>
    <row r="446" s="15" customFormat="1">
      <c r="A446" s="15"/>
      <c r="B446" s="259"/>
      <c r="C446" s="260"/>
      <c r="D446" s="239" t="s">
        <v>217</v>
      </c>
      <c r="E446" s="261" t="s">
        <v>19</v>
      </c>
      <c r="F446" s="262" t="s">
        <v>233</v>
      </c>
      <c r="G446" s="260"/>
      <c r="H446" s="263">
        <v>192.15600000000001</v>
      </c>
      <c r="I446" s="264"/>
      <c r="J446" s="260"/>
      <c r="K446" s="260"/>
      <c r="L446" s="265"/>
      <c r="M446" s="266"/>
      <c r="N446" s="267"/>
      <c r="O446" s="267"/>
      <c r="P446" s="267"/>
      <c r="Q446" s="267"/>
      <c r="R446" s="267"/>
      <c r="S446" s="267"/>
      <c r="T446" s="26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9" t="s">
        <v>217</v>
      </c>
      <c r="AU446" s="269" t="s">
        <v>85</v>
      </c>
      <c r="AV446" s="15" t="s">
        <v>153</v>
      </c>
      <c r="AW446" s="15" t="s">
        <v>37</v>
      </c>
      <c r="AX446" s="15" t="s">
        <v>75</v>
      </c>
      <c r="AY446" s="269" t="s">
        <v>147</v>
      </c>
    </row>
    <row r="447" s="13" customFormat="1">
      <c r="A447" s="13"/>
      <c r="B447" s="237"/>
      <c r="C447" s="238"/>
      <c r="D447" s="239" t="s">
        <v>217</v>
      </c>
      <c r="E447" s="258" t="s">
        <v>19</v>
      </c>
      <c r="F447" s="240" t="s">
        <v>506</v>
      </c>
      <c r="G447" s="238"/>
      <c r="H447" s="241">
        <v>30.745000000000001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217</v>
      </c>
      <c r="AU447" s="247" t="s">
        <v>85</v>
      </c>
      <c r="AV447" s="13" t="s">
        <v>85</v>
      </c>
      <c r="AW447" s="13" t="s">
        <v>37</v>
      </c>
      <c r="AX447" s="13" t="s">
        <v>75</v>
      </c>
      <c r="AY447" s="247" t="s">
        <v>147</v>
      </c>
    </row>
    <row r="448" s="15" customFormat="1">
      <c r="A448" s="15"/>
      <c r="B448" s="259"/>
      <c r="C448" s="260"/>
      <c r="D448" s="239" t="s">
        <v>217</v>
      </c>
      <c r="E448" s="261" t="s">
        <v>19</v>
      </c>
      <c r="F448" s="262" t="s">
        <v>233</v>
      </c>
      <c r="G448" s="260"/>
      <c r="H448" s="263">
        <v>30.745000000000001</v>
      </c>
      <c r="I448" s="264"/>
      <c r="J448" s="260"/>
      <c r="K448" s="260"/>
      <c r="L448" s="265"/>
      <c r="M448" s="266"/>
      <c r="N448" s="267"/>
      <c r="O448" s="267"/>
      <c r="P448" s="267"/>
      <c r="Q448" s="267"/>
      <c r="R448" s="267"/>
      <c r="S448" s="267"/>
      <c r="T448" s="268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9" t="s">
        <v>217</v>
      </c>
      <c r="AU448" s="269" t="s">
        <v>85</v>
      </c>
      <c r="AV448" s="15" t="s">
        <v>153</v>
      </c>
      <c r="AW448" s="15" t="s">
        <v>37</v>
      </c>
      <c r="AX448" s="15" t="s">
        <v>83</v>
      </c>
      <c r="AY448" s="269" t="s">
        <v>147</v>
      </c>
    </row>
    <row r="449" s="13" customFormat="1">
      <c r="A449" s="13"/>
      <c r="B449" s="237"/>
      <c r="C449" s="238"/>
      <c r="D449" s="239" t="s">
        <v>217</v>
      </c>
      <c r="E449" s="238"/>
      <c r="F449" s="240" t="s">
        <v>507</v>
      </c>
      <c r="G449" s="238"/>
      <c r="H449" s="241">
        <v>33.82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217</v>
      </c>
      <c r="AU449" s="247" t="s">
        <v>85</v>
      </c>
      <c r="AV449" s="13" t="s">
        <v>85</v>
      </c>
      <c r="AW449" s="13" t="s">
        <v>4</v>
      </c>
      <c r="AX449" s="13" t="s">
        <v>83</v>
      </c>
      <c r="AY449" s="247" t="s">
        <v>147</v>
      </c>
    </row>
    <row r="450" s="2" customFormat="1" ht="24.15" customHeight="1">
      <c r="A450" s="40"/>
      <c r="B450" s="41"/>
      <c r="C450" s="226" t="s">
        <v>508</v>
      </c>
      <c r="D450" s="226" t="s">
        <v>212</v>
      </c>
      <c r="E450" s="227" t="s">
        <v>509</v>
      </c>
      <c r="F450" s="228" t="s">
        <v>510</v>
      </c>
      <c r="G450" s="229" t="s">
        <v>159</v>
      </c>
      <c r="H450" s="230">
        <v>131.578</v>
      </c>
      <c r="I450" s="231"/>
      <c r="J450" s="232">
        <f>ROUND(I450*H450,2)</f>
        <v>0</v>
      </c>
      <c r="K450" s="233"/>
      <c r="L450" s="234"/>
      <c r="M450" s="235" t="s">
        <v>19</v>
      </c>
      <c r="N450" s="236" t="s">
        <v>46</v>
      </c>
      <c r="O450" s="86"/>
      <c r="P450" s="217">
        <f>O450*H450</f>
        <v>0</v>
      </c>
      <c r="Q450" s="217">
        <v>0.0014</v>
      </c>
      <c r="R450" s="217">
        <f>Q450*H450</f>
        <v>0.18420919999999999</v>
      </c>
      <c r="S450" s="217">
        <v>0</v>
      </c>
      <c r="T450" s="218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9" t="s">
        <v>186</v>
      </c>
      <c r="AT450" s="219" t="s">
        <v>212</v>
      </c>
      <c r="AU450" s="219" t="s">
        <v>85</v>
      </c>
      <c r="AY450" s="19" t="s">
        <v>147</v>
      </c>
      <c r="BE450" s="220">
        <f>IF(N450="základní",J450,0)</f>
        <v>0</v>
      </c>
      <c r="BF450" s="220">
        <f>IF(N450="snížená",J450,0)</f>
        <v>0</v>
      </c>
      <c r="BG450" s="220">
        <f>IF(N450="zákl. přenesená",J450,0)</f>
        <v>0</v>
      </c>
      <c r="BH450" s="220">
        <f>IF(N450="sníž. přenesená",J450,0)</f>
        <v>0</v>
      </c>
      <c r="BI450" s="220">
        <f>IF(N450="nulová",J450,0)</f>
        <v>0</v>
      </c>
      <c r="BJ450" s="19" t="s">
        <v>83</v>
      </c>
      <c r="BK450" s="220">
        <f>ROUND(I450*H450,2)</f>
        <v>0</v>
      </c>
      <c r="BL450" s="19" t="s">
        <v>153</v>
      </c>
      <c r="BM450" s="219" t="s">
        <v>511</v>
      </c>
    </row>
    <row r="451" s="14" customFormat="1">
      <c r="A451" s="14"/>
      <c r="B451" s="248"/>
      <c r="C451" s="249"/>
      <c r="D451" s="239" t="s">
        <v>217</v>
      </c>
      <c r="E451" s="250" t="s">
        <v>19</v>
      </c>
      <c r="F451" s="251" t="s">
        <v>512</v>
      </c>
      <c r="G451" s="249"/>
      <c r="H451" s="250" t="s">
        <v>19</v>
      </c>
      <c r="I451" s="252"/>
      <c r="J451" s="249"/>
      <c r="K451" s="249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217</v>
      </c>
      <c r="AU451" s="257" t="s">
        <v>85</v>
      </c>
      <c r="AV451" s="14" t="s">
        <v>83</v>
      </c>
      <c r="AW451" s="14" t="s">
        <v>37</v>
      </c>
      <c r="AX451" s="14" t="s">
        <v>75</v>
      </c>
      <c r="AY451" s="257" t="s">
        <v>147</v>
      </c>
    </row>
    <row r="452" s="14" customFormat="1">
      <c r="A452" s="14"/>
      <c r="B452" s="248"/>
      <c r="C452" s="249"/>
      <c r="D452" s="239" t="s">
        <v>217</v>
      </c>
      <c r="E452" s="250" t="s">
        <v>19</v>
      </c>
      <c r="F452" s="251" t="s">
        <v>315</v>
      </c>
      <c r="G452" s="249"/>
      <c r="H452" s="250" t="s">
        <v>19</v>
      </c>
      <c r="I452" s="252"/>
      <c r="J452" s="249"/>
      <c r="K452" s="249"/>
      <c r="L452" s="253"/>
      <c r="M452" s="254"/>
      <c r="N452" s="255"/>
      <c r="O452" s="255"/>
      <c r="P452" s="255"/>
      <c r="Q452" s="255"/>
      <c r="R452" s="255"/>
      <c r="S452" s="255"/>
      <c r="T452" s="25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7" t="s">
        <v>217</v>
      </c>
      <c r="AU452" s="257" t="s">
        <v>85</v>
      </c>
      <c r="AV452" s="14" t="s">
        <v>83</v>
      </c>
      <c r="AW452" s="14" t="s">
        <v>37</v>
      </c>
      <c r="AX452" s="14" t="s">
        <v>75</v>
      </c>
      <c r="AY452" s="257" t="s">
        <v>147</v>
      </c>
    </row>
    <row r="453" s="13" customFormat="1">
      <c r="A453" s="13"/>
      <c r="B453" s="237"/>
      <c r="C453" s="238"/>
      <c r="D453" s="239" t="s">
        <v>217</v>
      </c>
      <c r="E453" s="258" t="s">
        <v>19</v>
      </c>
      <c r="F453" s="240" t="s">
        <v>513</v>
      </c>
      <c r="G453" s="238"/>
      <c r="H453" s="241">
        <v>4.2539999999999996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217</v>
      </c>
      <c r="AU453" s="247" t="s">
        <v>85</v>
      </c>
      <c r="AV453" s="13" t="s">
        <v>85</v>
      </c>
      <c r="AW453" s="13" t="s">
        <v>37</v>
      </c>
      <c r="AX453" s="13" t="s">
        <v>75</v>
      </c>
      <c r="AY453" s="247" t="s">
        <v>147</v>
      </c>
    </row>
    <row r="454" s="13" customFormat="1">
      <c r="A454" s="13"/>
      <c r="B454" s="237"/>
      <c r="C454" s="238"/>
      <c r="D454" s="239" t="s">
        <v>217</v>
      </c>
      <c r="E454" s="258" t="s">
        <v>19</v>
      </c>
      <c r="F454" s="240" t="s">
        <v>514</v>
      </c>
      <c r="G454" s="238"/>
      <c r="H454" s="241">
        <v>4.2430000000000003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217</v>
      </c>
      <c r="AU454" s="247" t="s">
        <v>85</v>
      </c>
      <c r="AV454" s="13" t="s">
        <v>85</v>
      </c>
      <c r="AW454" s="13" t="s">
        <v>37</v>
      </c>
      <c r="AX454" s="13" t="s">
        <v>75</v>
      </c>
      <c r="AY454" s="247" t="s">
        <v>147</v>
      </c>
    </row>
    <row r="455" s="14" customFormat="1">
      <c r="A455" s="14"/>
      <c r="B455" s="248"/>
      <c r="C455" s="249"/>
      <c r="D455" s="239" t="s">
        <v>217</v>
      </c>
      <c r="E455" s="250" t="s">
        <v>19</v>
      </c>
      <c r="F455" s="251" t="s">
        <v>288</v>
      </c>
      <c r="G455" s="249"/>
      <c r="H455" s="250" t="s">
        <v>19</v>
      </c>
      <c r="I455" s="252"/>
      <c r="J455" s="249"/>
      <c r="K455" s="249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217</v>
      </c>
      <c r="AU455" s="257" t="s">
        <v>85</v>
      </c>
      <c r="AV455" s="14" t="s">
        <v>83</v>
      </c>
      <c r="AW455" s="14" t="s">
        <v>37</v>
      </c>
      <c r="AX455" s="14" t="s">
        <v>75</v>
      </c>
      <c r="AY455" s="257" t="s">
        <v>147</v>
      </c>
    </row>
    <row r="456" s="13" customFormat="1">
      <c r="A456" s="13"/>
      <c r="B456" s="237"/>
      <c r="C456" s="238"/>
      <c r="D456" s="239" t="s">
        <v>217</v>
      </c>
      <c r="E456" s="258" t="s">
        <v>19</v>
      </c>
      <c r="F456" s="240" t="s">
        <v>515</v>
      </c>
      <c r="G456" s="238"/>
      <c r="H456" s="241">
        <v>7.5679999999999996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217</v>
      </c>
      <c r="AU456" s="247" t="s">
        <v>85</v>
      </c>
      <c r="AV456" s="13" t="s">
        <v>85</v>
      </c>
      <c r="AW456" s="13" t="s">
        <v>37</v>
      </c>
      <c r="AX456" s="13" t="s">
        <v>75</v>
      </c>
      <c r="AY456" s="247" t="s">
        <v>147</v>
      </c>
    </row>
    <row r="457" s="13" customFormat="1">
      <c r="A457" s="13"/>
      <c r="B457" s="237"/>
      <c r="C457" s="238"/>
      <c r="D457" s="239" t="s">
        <v>217</v>
      </c>
      <c r="E457" s="258" t="s">
        <v>19</v>
      </c>
      <c r="F457" s="240" t="s">
        <v>516</v>
      </c>
      <c r="G457" s="238"/>
      <c r="H457" s="241">
        <v>7.859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217</v>
      </c>
      <c r="AU457" s="247" t="s">
        <v>85</v>
      </c>
      <c r="AV457" s="13" t="s">
        <v>85</v>
      </c>
      <c r="AW457" s="13" t="s">
        <v>37</v>
      </c>
      <c r="AX457" s="13" t="s">
        <v>75</v>
      </c>
      <c r="AY457" s="247" t="s">
        <v>147</v>
      </c>
    </row>
    <row r="458" s="13" customFormat="1">
      <c r="A458" s="13"/>
      <c r="B458" s="237"/>
      <c r="C458" s="238"/>
      <c r="D458" s="239" t="s">
        <v>217</v>
      </c>
      <c r="E458" s="258" t="s">
        <v>19</v>
      </c>
      <c r="F458" s="240" t="s">
        <v>517</v>
      </c>
      <c r="G458" s="238"/>
      <c r="H458" s="241">
        <v>6.9550000000000001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217</v>
      </c>
      <c r="AU458" s="247" t="s">
        <v>85</v>
      </c>
      <c r="AV458" s="13" t="s">
        <v>85</v>
      </c>
      <c r="AW458" s="13" t="s">
        <v>37</v>
      </c>
      <c r="AX458" s="13" t="s">
        <v>75</v>
      </c>
      <c r="AY458" s="247" t="s">
        <v>147</v>
      </c>
    </row>
    <row r="459" s="13" customFormat="1">
      <c r="A459" s="13"/>
      <c r="B459" s="237"/>
      <c r="C459" s="238"/>
      <c r="D459" s="239" t="s">
        <v>217</v>
      </c>
      <c r="E459" s="258" t="s">
        <v>19</v>
      </c>
      <c r="F459" s="240" t="s">
        <v>518</v>
      </c>
      <c r="G459" s="238"/>
      <c r="H459" s="241">
        <v>2.294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217</v>
      </c>
      <c r="AU459" s="247" t="s">
        <v>85</v>
      </c>
      <c r="AV459" s="13" t="s">
        <v>85</v>
      </c>
      <c r="AW459" s="13" t="s">
        <v>37</v>
      </c>
      <c r="AX459" s="13" t="s">
        <v>75</v>
      </c>
      <c r="AY459" s="247" t="s">
        <v>147</v>
      </c>
    </row>
    <row r="460" s="14" customFormat="1">
      <c r="A460" s="14"/>
      <c r="B460" s="248"/>
      <c r="C460" s="249"/>
      <c r="D460" s="239" t="s">
        <v>217</v>
      </c>
      <c r="E460" s="250" t="s">
        <v>19</v>
      </c>
      <c r="F460" s="251" t="s">
        <v>291</v>
      </c>
      <c r="G460" s="249"/>
      <c r="H460" s="250" t="s">
        <v>19</v>
      </c>
      <c r="I460" s="252"/>
      <c r="J460" s="249"/>
      <c r="K460" s="249"/>
      <c r="L460" s="253"/>
      <c r="M460" s="254"/>
      <c r="N460" s="255"/>
      <c r="O460" s="255"/>
      <c r="P460" s="255"/>
      <c r="Q460" s="255"/>
      <c r="R460" s="255"/>
      <c r="S460" s="255"/>
      <c r="T460" s="25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7" t="s">
        <v>217</v>
      </c>
      <c r="AU460" s="257" t="s">
        <v>85</v>
      </c>
      <c r="AV460" s="14" t="s">
        <v>83</v>
      </c>
      <c r="AW460" s="14" t="s">
        <v>37</v>
      </c>
      <c r="AX460" s="14" t="s">
        <v>75</v>
      </c>
      <c r="AY460" s="257" t="s">
        <v>147</v>
      </c>
    </row>
    <row r="461" s="13" customFormat="1">
      <c r="A461" s="13"/>
      <c r="B461" s="237"/>
      <c r="C461" s="238"/>
      <c r="D461" s="239" t="s">
        <v>217</v>
      </c>
      <c r="E461" s="258" t="s">
        <v>19</v>
      </c>
      <c r="F461" s="240" t="s">
        <v>519</v>
      </c>
      <c r="G461" s="238"/>
      <c r="H461" s="241">
        <v>2.2559999999999998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217</v>
      </c>
      <c r="AU461" s="247" t="s">
        <v>85</v>
      </c>
      <c r="AV461" s="13" t="s">
        <v>85</v>
      </c>
      <c r="AW461" s="13" t="s">
        <v>37</v>
      </c>
      <c r="AX461" s="13" t="s">
        <v>75</v>
      </c>
      <c r="AY461" s="247" t="s">
        <v>147</v>
      </c>
    </row>
    <row r="462" s="13" customFormat="1">
      <c r="A462" s="13"/>
      <c r="B462" s="237"/>
      <c r="C462" s="238"/>
      <c r="D462" s="239" t="s">
        <v>217</v>
      </c>
      <c r="E462" s="258" t="s">
        <v>19</v>
      </c>
      <c r="F462" s="240" t="s">
        <v>341</v>
      </c>
      <c r="G462" s="238"/>
      <c r="H462" s="241">
        <v>0.84199999999999997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217</v>
      </c>
      <c r="AU462" s="247" t="s">
        <v>85</v>
      </c>
      <c r="AV462" s="13" t="s">
        <v>85</v>
      </c>
      <c r="AW462" s="13" t="s">
        <v>37</v>
      </c>
      <c r="AX462" s="13" t="s">
        <v>75</v>
      </c>
      <c r="AY462" s="247" t="s">
        <v>147</v>
      </c>
    </row>
    <row r="463" s="13" customFormat="1">
      <c r="A463" s="13"/>
      <c r="B463" s="237"/>
      <c r="C463" s="238"/>
      <c r="D463" s="239" t="s">
        <v>217</v>
      </c>
      <c r="E463" s="258" t="s">
        <v>19</v>
      </c>
      <c r="F463" s="240" t="s">
        <v>520</v>
      </c>
      <c r="G463" s="238"/>
      <c r="H463" s="241">
        <v>4.2240000000000002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7" t="s">
        <v>217</v>
      </c>
      <c r="AU463" s="247" t="s">
        <v>85</v>
      </c>
      <c r="AV463" s="13" t="s">
        <v>85</v>
      </c>
      <c r="AW463" s="13" t="s">
        <v>37</v>
      </c>
      <c r="AX463" s="13" t="s">
        <v>75</v>
      </c>
      <c r="AY463" s="247" t="s">
        <v>147</v>
      </c>
    </row>
    <row r="464" s="13" customFormat="1">
      <c r="A464" s="13"/>
      <c r="B464" s="237"/>
      <c r="C464" s="238"/>
      <c r="D464" s="239" t="s">
        <v>217</v>
      </c>
      <c r="E464" s="258" t="s">
        <v>19</v>
      </c>
      <c r="F464" s="240" t="s">
        <v>343</v>
      </c>
      <c r="G464" s="238"/>
      <c r="H464" s="241">
        <v>0.97399999999999998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217</v>
      </c>
      <c r="AU464" s="247" t="s">
        <v>85</v>
      </c>
      <c r="AV464" s="13" t="s">
        <v>85</v>
      </c>
      <c r="AW464" s="13" t="s">
        <v>37</v>
      </c>
      <c r="AX464" s="13" t="s">
        <v>75</v>
      </c>
      <c r="AY464" s="247" t="s">
        <v>147</v>
      </c>
    </row>
    <row r="465" s="13" customFormat="1">
      <c r="A465" s="13"/>
      <c r="B465" s="237"/>
      <c r="C465" s="238"/>
      <c r="D465" s="239" t="s">
        <v>217</v>
      </c>
      <c r="E465" s="258" t="s">
        <v>19</v>
      </c>
      <c r="F465" s="240" t="s">
        <v>521</v>
      </c>
      <c r="G465" s="238"/>
      <c r="H465" s="241">
        <v>5.702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217</v>
      </c>
      <c r="AU465" s="247" t="s">
        <v>85</v>
      </c>
      <c r="AV465" s="13" t="s">
        <v>85</v>
      </c>
      <c r="AW465" s="13" t="s">
        <v>37</v>
      </c>
      <c r="AX465" s="13" t="s">
        <v>75</v>
      </c>
      <c r="AY465" s="247" t="s">
        <v>147</v>
      </c>
    </row>
    <row r="466" s="13" customFormat="1">
      <c r="A466" s="13"/>
      <c r="B466" s="237"/>
      <c r="C466" s="238"/>
      <c r="D466" s="239" t="s">
        <v>217</v>
      </c>
      <c r="E466" s="258" t="s">
        <v>19</v>
      </c>
      <c r="F466" s="240" t="s">
        <v>522</v>
      </c>
      <c r="G466" s="238"/>
      <c r="H466" s="241">
        <v>3.8980000000000001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217</v>
      </c>
      <c r="AU466" s="247" t="s">
        <v>85</v>
      </c>
      <c r="AV466" s="13" t="s">
        <v>85</v>
      </c>
      <c r="AW466" s="13" t="s">
        <v>37</v>
      </c>
      <c r="AX466" s="13" t="s">
        <v>75</v>
      </c>
      <c r="AY466" s="247" t="s">
        <v>147</v>
      </c>
    </row>
    <row r="467" s="13" customFormat="1">
      <c r="A467" s="13"/>
      <c r="B467" s="237"/>
      <c r="C467" s="238"/>
      <c r="D467" s="239" t="s">
        <v>217</v>
      </c>
      <c r="E467" s="258" t="s">
        <v>19</v>
      </c>
      <c r="F467" s="240" t="s">
        <v>523</v>
      </c>
      <c r="G467" s="238"/>
      <c r="H467" s="241">
        <v>4.1180000000000003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7" t="s">
        <v>217</v>
      </c>
      <c r="AU467" s="247" t="s">
        <v>85</v>
      </c>
      <c r="AV467" s="13" t="s">
        <v>85</v>
      </c>
      <c r="AW467" s="13" t="s">
        <v>37</v>
      </c>
      <c r="AX467" s="13" t="s">
        <v>75</v>
      </c>
      <c r="AY467" s="247" t="s">
        <v>147</v>
      </c>
    </row>
    <row r="468" s="13" customFormat="1">
      <c r="A468" s="13"/>
      <c r="B468" s="237"/>
      <c r="C468" s="238"/>
      <c r="D468" s="239" t="s">
        <v>217</v>
      </c>
      <c r="E468" s="258" t="s">
        <v>19</v>
      </c>
      <c r="F468" s="240" t="s">
        <v>347</v>
      </c>
      <c r="G468" s="238"/>
      <c r="H468" s="241">
        <v>0.82999999999999996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217</v>
      </c>
      <c r="AU468" s="247" t="s">
        <v>85</v>
      </c>
      <c r="AV468" s="13" t="s">
        <v>85</v>
      </c>
      <c r="AW468" s="13" t="s">
        <v>37</v>
      </c>
      <c r="AX468" s="13" t="s">
        <v>75</v>
      </c>
      <c r="AY468" s="247" t="s">
        <v>147</v>
      </c>
    </row>
    <row r="469" s="13" customFormat="1">
      <c r="A469" s="13"/>
      <c r="B469" s="237"/>
      <c r="C469" s="238"/>
      <c r="D469" s="239" t="s">
        <v>217</v>
      </c>
      <c r="E469" s="258" t="s">
        <v>19</v>
      </c>
      <c r="F469" s="240" t="s">
        <v>348</v>
      </c>
      <c r="G469" s="238"/>
      <c r="H469" s="241">
        <v>9.1780000000000008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217</v>
      </c>
      <c r="AU469" s="247" t="s">
        <v>85</v>
      </c>
      <c r="AV469" s="13" t="s">
        <v>85</v>
      </c>
      <c r="AW469" s="13" t="s">
        <v>37</v>
      </c>
      <c r="AX469" s="13" t="s">
        <v>75</v>
      </c>
      <c r="AY469" s="247" t="s">
        <v>147</v>
      </c>
    </row>
    <row r="470" s="13" customFormat="1">
      <c r="A470" s="13"/>
      <c r="B470" s="237"/>
      <c r="C470" s="238"/>
      <c r="D470" s="239" t="s">
        <v>217</v>
      </c>
      <c r="E470" s="258" t="s">
        <v>19</v>
      </c>
      <c r="F470" s="240" t="s">
        <v>292</v>
      </c>
      <c r="G470" s="238"/>
      <c r="H470" s="241">
        <v>5.2000000000000002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217</v>
      </c>
      <c r="AU470" s="247" t="s">
        <v>85</v>
      </c>
      <c r="AV470" s="13" t="s">
        <v>85</v>
      </c>
      <c r="AW470" s="13" t="s">
        <v>37</v>
      </c>
      <c r="AX470" s="13" t="s">
        <v>75</v>
      </c>
      <c r="AY470" s="247" t="s">
        <v>147</v>
      </c>
    </row>
    <row r="471" s="14" customFormat="1">
      <c r="A471" s="14"/>
      <c r="B471" s="248"/>
      <c r="C471" s="249"/>
      <c r="D471" s="239" t="s">
        <v>217</v>
      </c>
      <c r="E471" s="250" t="s">
        <v>19</v>
      </c>
      <c r="F471" s="251" t="s">
        <v>295</v>
      </c>
      <c r="G471" s="249"/>
      <c r="H471" s="250" t="s">
        <v>19</v>
      </c>
      <c r="I471" s="252"/>
      <c r="J471" s="249"/>
      <c r="K471" s="249"/>
      <c r="L471" s="253"/>
      <c r="M471" s="254"/>
      <c r="N471" s="255"/>
      <c r="O471" s="255"/>
      <c r="P471" s="255"/>
      <c r="Q471" s="255"/>
      <c r="R471" s="255"/>
      <c r="S471" s="255"/>
      <c r="T471" s="25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7" t="s">
        <v>217</v>
      </c>
      <c r="AU471" s="257" t="s">
        <v>85</v>
      </c>
      <c r="AV471" s="14" t="s">
        <v>83</v>
      </c>
      <c r="AW471" s="14" t="s">
        <v>37</v>
      </c>
      <c r="AX471" s="14" t="s">
        <v>75</v>
      </c>
      <c r="AY471" s="257" t="s">
        <v>147</v>
      </c>
    </row>
    <row r="472" s="13" customFormat="1">
      <c r="A472" s="13"/>
      <c r="B472" s="237"/>
      <c r="C472" s="238"/>
      <c r="D472" s="239" t="s">
        <v>217</v>
      </c>
      <c r="E472" s="258" t="s">
        <v>19</v>
      </c>
      <c r="F472" s="240" t="s">
        <v>524</v>
      </c>
      <c r="G472" s="238"/>
      <c r="H472" s="241">
        <v>8.5060000000000002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217</v>
      </c>
      <c r="AU472" s="247" t="s">
        <v>85</v>
      </c>
      <c r="AV472" s="13" t="s">
        <v>85</v>
      </c>
      <c r="AW472" s="13" t="s">
        <v>37</v>
      </c>
      <c r="AX472" s="13" t="s">
        <v>75</v>
      </c>
      <c r="AY472" s="247" t="s">
        <v>147</v>
      </c>
    </row>
    <row r="473" s="13" customFormat="1">
      <c r="A473" s="13"/>
      <c r="B473" s="237"/>
      <c r="C473" s="238"/>
      <c r="D473" s="239" t="s">
        <v>217</v>
      </c>
      <c r="E473" s="258" t="s">
        <v>19</v>
      </c>
      <c r="F473" s="240" t="s">
        <v>525</v>
      </c>
      <c r="G473" s="238"/>
      <c r="H473" s="241">
        <v>1.8180000000000001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217</v>
      </c>
      <c r="AU473" s="247" t="s">
        <v>85</v>
      </c>
      <c r="AV473" s="13" t="s">
        <v>85</v>
      </c>
      <c r="AW473" s="13" t="s">
        <v>37</v>
      </c>
      <c r="AX473" s="13" t="s">
        <v>75</v>
      </c>
      <c r="AY473" s="247" t="s">
        <v>147</v>
      </c>
    </row>
    <row r="474" s="13" customFormat="1">
      <c r="A474" s="13"/>
      <c r="B474" s="237"/>
      <c r="C474" s="238"/>
      <c r="D474" s="239" t="s">
        <v>217</v>
      </c>
      <c r="E474" s="258" t="s">
        <v>19</v>
      </c>
      <c r="F474" s="240" t="s">
        <v>526</v>
      </c>
      <c r="G474" s="238"/>
      <c r="H474" s="241">
        <v>2.0920000000000001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217</v>
      </c>
      <c r="AU474" s="247" t="s">
        <v>85</v>
      </c>
      <c r="AV474" s="13" t="s">
        <v>85</v>
      </c>
      <c r="AW474" s="13" t="s">
        <v>37</v>
      </c>
      <c r="AX474" s="13" t="s">
        <v>75</v>
      </c>
      <c r="AY474" s="247" t="s">
        <v>147</v>
      </c>
    </row>
    <row r="475" s="14" customFormat="1">
      <c r="A475" s="14"/>
      <c r="B475" s="248"/>
      <c r="C475" s="249"/>
      <c r="D475" s="239" t="s">
        <v>217</v>
      </c>
      <c r="E475" s="250" t="s">
        <v>19</v>
      </c>
      <c r="F475" s="251" t="s">
        <v>297</v>
      </c>
      <c r="G475" s="249"/>
      <c r="H475" s="250" t="s">
        <v>19</v>
      </c>
      <c r="I475" s="252"/>
      <c r="J475" s="249"/>
      <c r="K475" s="249"/>
      <c r="L475" s="253"/>
      <c r="M475" s="254"/>
      <c r="N475" s="255"/>
      <c r="O475" s="255"/>
      <c r="P475" s="255"/>
      <c r="Q475" s="255"/>
      <c r="R475" s="255"/>
      <c r="S475" s="255"/>
      <c r="T475" s="25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7" t="s">
        <v>217</v>
      </c>
      <c r="AU475" s="257" t="s">
        <v>85</v>
      </c>
      <c r="AV475" s="14" t="s">
        <v>83</v>
      </c>
      <c r="AW475" s="14" t="s">
        <v>37</v>
      </c>
      <c r="AX475" s="14" t="s">
        <v>75</v>
      </c>
      <c r="AY475" s="257" t="s">
        <v>147</v>
      </c>
    </row>
    <row r="476" s="13" customFormat="1">
      <c r="A476" s="13"/>
      <c r="B476" s="237"/>
      <c r="C476" s="238"/>
      <c r="D476" s="239" t="s">
        <v>217</v>
      </c>
      <c r="E476" s="258" t="s">
        <v>19</v>
      </c>
      <c r="F476" s="240" t="s">
        <v>527</v>
      </c>
      <c r="G476" s="238"/>
      <c r="H476" s="241">
        <v>13.565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7" t="s">
        <v>217</v>
      </c>
      <c r="AU476" s="247" t="s">
        <v>85</v>
      </c>
      <c r="AV476" s="13" t="s">
        <v>85</v>
      </c>
      <c r="AW476" s="13" t="s">
        <v>37</v>
      </c>
      <c r="AX476" s="13" t="s">
        <v>75</v>
      </c>
      <c r="AY476" s="247" t="s">
        <v>147</v>
      </c>
    </row>
    <row r="477" s="13" customFormat="1">
      <c r="A477" s="13"/>
      <c r="B477" s="237"/>
      <c r="C477" s="238"/>
      <c r="D477" s="239" t="s">
        <v>217</v>
      </c>
      <c r="E477" s="258" t="s">
        <v>19</v>
      </c>
      <c r="F477" s="240" t="s">
        <v>528</v>
      </c>
      <c r="G477" s="238"/>
      <c r="H477" s="241">
        <v>10.349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217</v>
      </c>
      <c r="AU477" s="247" t="s">
        <v>85</v>
      </c>
      <c r="AV477" s="13" t="s">
        <v>85</v>
      </c>
      <c r="AW477" s="13" t="s">
        <v>37</v>
      </c>
      <c r="AX477" s="13" t="s">
        <v>75</v>
      </c>
      <c r="AY477" s="247" t="s">
        <v>147</v>
      </c>
    </row>
    <row r="478" s="13" customFormat="1">
      <c r="A478" s="13"/>
      <c r="B478" s="237"/>
      <c r="C478" s="238"/>
      <c r="D478" s="239" t="s">
        <v>217</v>
      </c>
      <c r="E478" s="258" t="s">
        <v>19</v>
      </c>
      <c r="F478" s="240" t="s">
        <v>354</v>
      </c>
      <c r="G478" s="238"/>
      <c r="H478" s="241">
        <v>0.84499999999999997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217</v>
      </c>
      <c r="AU478" s="247" t="s">
        <v>85</v>
      </c>
      <c r="AV478" s="13" t="s">
        <v>85</v>
      </c>
      <c r="AW478" s="13" t="s">
        <v>37</v>
      </c>
      <c r="AX478" s="13" t="s">
        <v>75</v>
      </c>
      <c r="AY478" s="247" t="s">
        <v>147</v>
      </c>
    </row>
    <row r="479" s="13" customFormat="1">
      <c r="A479" s="13"/>
      <c r="B479" s="237"/>
      <c r="C479" s="238"/>
      <c r="D479" s="239" t="s">
        <v>217</v>
      </c>
      <c r="E479" s="258" t="s">
        <v>19</v>
      </c>
      <c r="F479" s="240" t="s">
        <v>529</v>
      </c>
      <c r="G479" s="238"/>
      <c r="H479" s="241">
        <v>1.9750000000000001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7" t="s">
        <v>217</v>
      </c>
      <c r="AU479" s="247" t="s">
        <v>85</v>
      </c>
      <c r="AV479" s="13" t="s">
        <v>85</v>
      </c>
      <c r="AW479" s="13" t="s">
        <v>37</v>
      </c>
      <c r="AX479" s="13" t="s">
        <v>75</v>
      </c>
      <c r="AY479" s="247" t="s">
        <v>147</v>
      </c>
    </row>
    <row r="480" s="13" customFormat="1">
      <c r="A480" s="13"/>
      <c r="B480" s="237"/>
      <c r="C480" s="238"/>
      <c r="D480" s="239" t="s">
        <v>217</v>
      </c>
      <c r="E480" s="258" t="s">
        <v>19</v>
      </c>
      <c r="F480" s="240" t="s">
        <v>530</v>
      </c>
      <c r="G480" s="238"/>
      <c r="H480" s="241">
        <v>1.6060000000000001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7" t="s">
        <v>217</v>
      </c>
      <c r="AU480" s="247" t="s">
        <v>85</v>
      </c>
      <c r="AV480" s="13" t="s">
        <v>85</v>
      </c>
      <c r="AW480" s="13" t="s">
        <v>37</v>
      </c>
      <c r="AX480" s="13" t="s">
        <v>75</v>
      </c>
      <c r="AY480" s="247" t="s">
        <v>147</v>
      </c>
    </row>
    <row r="481" s="14" customFormat="1">
      <c r="A481" s="14"/>
      <c r="B481" s="248"/>
      <c r="C481" s="249"/>
      <c r="D481" s="239" t="s">
        <v>217</v>
      </c>
      <c r="E481" s="250" t="s">
        <v>19</v>
      </c>
      <c r="F481" s="251" t="s">
        <v>299</v>
      </c>
      <c r="G481" s="249"/>
      <c r="H481" s="250" t="s">
        <v>19</v>
      </c>
      <c r="I481" s="252"/>
      <c r="J481" s="249"/>
      <c r="K481" s="249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217</v>
      </c>
      <c r="AU481" s="257" t="s">
        <v>85</v>
      </c>
      <c r="AV481" s="14" t="s">
        <v>83</v>
      </c>
      <c r="AW481" s="14" t="s">
        <v>37</v>
      </c>
      <c r="AX481" s="14" t="s">
        <v>75</v>
      </c>
      <c r="AY481" s="257" t="s">
        <v>147</v>
      </c>
    </row>
    <row r="482" s="13" customFormat="1">
      <c r="A482" s="13"/>
      <c r="B482" s="237"/>
      <c r="C482" s="238"/>
      <c r="D482" s="239" t="s">
        <v>217</v>
      </c>
      <c r="E482" s="258" t="s">
        <v>19</v>
      </c>
      <c r="F482" s="240" t="s">
        <v>531</v>
      </c>
      <c r="G482" s="238"/>
      <c r="H482" s="241">
        <v>8.3520000000000003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217</v>
      </c>
      <c r="AU482" s="247" t="s">
        <v>85</v>
      </c>
      <c r="AV482" s="13" t="s">
        <v>85</v>
      </c>
      <c r="AW482" s="13" t="s">
        <v>37</v>
      </c>
      <c r="AX482" s="13" t="s">
        <v>75</v>
      </c>
      <c r="AY482" s="247" t="s">
        <v>147</v>
      </c>
    </row>
    <row r="483" s="13" customFormat="1">
      <c r="A483" s="13"/>
      <c r="B483" s="237"/>
      <c r="C483" s="238"/>
      <c r="D483" s="239" t="s">
        <v>217</v>
      </c>
      <c r="E483" s="258" t="s">
        <v>19</v>
      </c>
      <c r="F483" s="240" t="s">
        <v>532</v>
      </c>
      <c r="G483" s="238"/>
      <c r="H483" s="241">
        <v>2.27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217</v>
      </c>
      <c r="AU483" s="247" t="s">
        <v>85</v>
      </c>
      <c r="AV483" s="13" t="s">
        <v>85</v>
      </c>
      <c r="AW483" s="13" t="s">
        <v>37</v>
      </c>
      <c r="AX483" s="13" t="s">
        <v>75</v>
      </c>
      <c r="AY483" s="247" t="s">
        <v>147</v>
      </c>
    </row>
    <row r="484" s="13" customFormat="1">
      <c r="A484" s="13"/>
      <c r="B484" s="237"/>
      <c r="C484" s="238"/>
      <c r="D484" s="239" t="s">
        <v>217</v>
      </c>
      <c r="E484" s="258" t="s">
        <v>19</v>
      </c>
      <c r="F484" s="240" t="s">
        <v>533</v>
      </c>
      <c r="G484" s="238"/>
      <c r="H484" s="241">
        <v>1.5560000000000001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7" t="s">
        <v>217</v>
      </c>
      <c r="AU484" s="247" t="s">
        <v>85</v>
      </c>
      <c r="AV484" s="13" t="s">
        <v>85</v>
      </c>
      <c r="AW484" s="13" t="s">
        <v>37</v>
      </c>
      <c r="AX484" s="13" t="s">
        <v>75</v>
      </c>
      <c r="AY484" s="247" t="s">
        <v>147</v>
      </c>
    </row>
    <row r="485" s="13" customFormat="1">
      <c r="A485" s="13"/>
      <c r="B485" s="237"/>
      <c r="C485" s="238"/>
      <c r="D485" s="239" t="s">
        <v>217</v>
      </c>
      <c r="E485" s="258" t="s">
        <v>19</v>
      </c>
      <c r="F485" s="240" t="s">
        <v>534</v>
      </c>
      <c r="G485" s="238"/>
      <c r="H485" s="241">
        <v>1.974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217</v>
      </c>
      <c r="AU485" s="247" t="s">
        <v>85</v>
      </c>
      <c r="AV485" s="13" t="s">
        <v>85</v>
      </c>
      <c r="AW485" s="13" t="s">
        <v>37</v>
      </c>
      <c r="AX485" s="13" t="s">
        <v>75</v>
      </c>
      <c r="AY485" s="247" t="s">
        <v>147</v>
      </c>
    </row>
    <row r="486" s="13" customFormat="1">
      <c r="A486" s="13"/>
      <c r="B486" s="237"/>
      <c r="C486" s="238"/>
      <c r="D486" s="239" t="s">
        <v>217</v>
      </c>
      <c r="E486" s="258" t="s">
        <v>19</v>
      </c>
      <c r="F486" s="240" t="s">
        <v>535</v>
      </c>
      <c r="G486" s="238"/>
      <c r="H486" s="241">
        <v>2.1360000000000001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7" t="s">
        <v>217</v>
      </c>
      <c r="AU486" s="247" t="s">
        <v>85</v>
      </c>
      <c r="AV486" s="13" t="s">
        <v>85</v>
      </c>
      <c r="AW486" s="13" t="s">
        <v>37</v>
      </c>
      <c r="AX486" s="13" t="s">
        <v>75</v>
      </c>
      <c r="AY486" s="247" t="s">
        <v>147</v>
      </c>
    </row>
    <row r="487" s="13" customFormat="1">
      <c r="A487" s="13"/>
      <c r="B487" s="237"/>
      <c r="C487" s="238"/>
      <c r="D487" s="239" t="s">
        <v>217</v>
      </c>
      <c r="E487" s="258" t="s">
        <v>19</v>
      </c>
      <c r="F487" s="240" t="s">
        <v>536</v>
      </c>
      <c r="G487" s="238"/>
      <c r="H487" s="241">
        <v>1.315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7" t="s">
        <v>217</v>
      </c>
      <c r="AU487" s="247" t="s">
        <v>85</v>
      </c>
      <c r="AV487" s="13" t="s">
        <v>85</v>
      </c>
      <c r="AW487" s="13" t="s">
        <v>37</v>
      </c>
      <c r="AX487" s="13" t="s">
        <v>75</v>
      </c>
      <c r="AY487" s="247" t="s">
        <v>147</v>
      </c>
    </row>
    <row r="488" s="13" customFormat="1">
      <c r="A488" s="13"/>
      <c r="B488" s="237"/>
      <c r="C488" s="238"/>
      <c r="D488" s="239" t="s">
        <v>217</v>
      </c>
      <c r="E488" s="258" t="s">
        <v>19</v>
      </c>
      <c r="F488" s="240" t="s">
        <v>537</v>
      </c>
      <c r="G488" s="238"/>
      <c r="H488" s="241">
        <v>2.149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217</v>
      </c>
      <c r="AU488" s="247" t="s">
        <v>85</v>
      </c>
      <c r="AV488" s="13" t="s">
        <v>85</v>
      </c>
      <c r="AW488" s="13" t="s">
        <v>37</v>
      </c>
      <c r="AX488" s="13" t="s">
        <v>75</v>
      </c>
      <c r="AY488" s="247" t="s">
        <v>147</v>
      </c>
    </row>
    <row r="489" s="13" customFormat="1">
      <c r="A489" s="13"/>
      <c r="B489" s="237"/>
      <c r="C489" s="238"/>
      <c r="D489" s="239" t="s">
        <v>217</v>
      </c>
      <c r="E489" s="258" t="s">
        <v>19</v>
      </c>
      <c r="F489" s="240" t="s">
        <v>538</v>
      </c>
      <c r="G489" s="238"/>
      <c r="H489" s="241">
        <v>0.67500000000000004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7" t="s">
        <v>217</v>
      </c>
      <c r="AU489" s="247" t="s">
        <v>85</v>
      </c>
      <c r="AV489" s="13" t="s">
        <v>85</v>
      </c>
      <c r="AW489" s="13" t="s">
        <v>37</v>
      </c>
      <c r="AX489" s="13" t="s">
        <v>75</v>
      </c>
      <c r="AY489" s="247" t="s">
        <v>147</v>
      </c>
    </row>
    <row r="490" s="15" customFormat="1">
      <c r="A490" s="15"/>
      <c r="B490" s="259"/>
      <c r="C490" s="260"/>
      <c r="D490" s="239" t="s">
        <v>217</v>
      </c>
      <c r="E490" s="261" t="s">
        <v>19</v>
      </c>
      <c r="F490" s="262" t="s">
        <v>233</v>
      </c>
      <c r="G490" s="260"/>
      <c r="H490" s="263">
        <v>131.578</v>
      </c>
      <c r="I490" s="264"/>
      <c r="J490" s="260"/>
      <c r="K490" s="260"/>
      <c r="L490" s="265"/>
      <c r="M490" s="266"/>
      <c r="N490" s="267"/>
      <c r="O490" s="267"/>
      <c r="P490" s="267"/>
      <c r="Q490" s="267"/>
      <c r="R490" s="267"/>
      <c r="S490" s="267"/>
      <c r="T490" s="268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9" t="s">
        <v>217</v>
      </c>
      <c r="AU490" s="269" t="s">
        <v>85</v>
      </c>
      <c r="AV490" s="15" t="s">
        <v>153</v>
      </c>
      <c r="AW490" s="15" t="s">
        <v>37</v>
      </c>
      <c r="AX490" s="15" t="s">
        <v>83</v>
      </c>
      <c r="AY490" s="269" t="s">
        <v>147</v>
      </c>
    </row>
    <row r="491" s="2" customFormat="1" ht="55.5" customHeight="1">
      <c r="A491" s="40"/>
      <c r="B491" s="41"/>
      <c r="C491" s="207" t="s">
        <v>539</v>
      </c>
      <c r="D491" s="207" t="s">
        <v>149</v>
      </c>
      <c r="E491" s="208" t="s">
        <v>540</v>
      </c>
      <c r="F491" s="209" t="s">
        <v>541</v>
      </c>
      <c r="G491" s="210" t="s">
        <v>159</v>
      </c>
      <c r="H491" s="211">
        <v>1955.3250000000001</v>
      </c>
      <c r="I491" s="212"/>
      <c r="J491" s="213">
        <f>ROUND(I491*H491,2)</f>
        <v>0</v>
      </c>
      <c r="K491" s="214"/>
      <c r="L491" s="46"/>
      <c r="M491" s="215" t="s">
        <v>19</v>
      </c>
      <c r="N491" s="216" t="s">
        <v>46</v>
      </c>
      <c r="O491" s="86"/>
      <c r="P491" s="217">
        <f>O491*H491</f>
        <v>0</v>
      </c>
      <c r="Q491" s="217">
        <v>8.0000000000000007E-05</v>
      </c>
      <c r="R491" s="217">
        <f>Q491*H491</f>
        <v>0.15642600000000001</v>
      </c>
      <c r="S491" s="217">
        <v>0</v>
      </c>
      <c r="T491" s="218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9" t="s">
        <v>153</v>
      </c>
      <c r="AT491" s="219" t="s">
        <v>149</v>
      </c>
      <c r="AU491" s="219" t="s">
        <v>85</v>
      </c>
      <c r="AY491" s="19" t="s">
        <v>147</v>
      </c>
      <c r="BE491" s="220">
        <f>IF(N491="základní",J491,0)</f>
        <v>0</v>
      </c>
      <c r="BF491" s="220">
        <f>IF(N491="snížená",J491,0)</f>
        <v>0</v>
      </c>
      <c r="BG491" s="220">
        <f>IF(N491="zákl. přenesená",J491,0)</f>
        <v>0</v>
      </c>
      <c r="BH491" s="220">
        <f>IF(N491="sníž. přenesená",J491,0)</f>
        <v>0</v>
      </c>
      <c r="BI491" s="220">
        <f>IF(N491="nulová",J491,0)</f>
        <v>0</v>
      </c>
      <c r="BJ491" s="19" t="s">
        <v>83</v>
      </c>
      <c r="BK491" s="220">
        <f>ROUND(I491*H491,2)</f>
        <v>0</v>
      </c>
      <c r="BL491" s="19" t="s">
        <v>153</v>
      </c>
      <c r="BM491" s="219" t="s">
        <v>542</v>
      </c>
    </row>
    <row r="492" s="2" customFormat="1">
      <c r="A492" s="40"/>
      <c r="B492" s="41"/>
      <c r="C492" s="42"/>
      <c r="D492" s="221" t="s">
        <v>155</v>
      </c>
      <c r="E492" s="42"/>
      <c r="F492" s="222" t="s">
        <v>543</v>
      </c>
      <c r="G492" s="42"/>
      <c r="H492" s="42"/>
      <c r="I492" s="223"/>
      <c r="J492" s="42"/>
      <c r="K492" s="42"/>
      <c r="L492" s="46"/>
      <c r="M492" s="224"/>
      <c r="N492" s="225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155</v>
      </c>
      <c r="AU492" s="19" t="s">
        <v>85</v>
      </c>
    </row>
    <row r="493" s="13" customFormat="1">
      <c r="A493" s="13"/>
      <c r="B493" s="237"/>
      <c r="C493" s="238"/>
      <c r="D493" s="239" t="s">
        <v>217</v>
      </c>
      <c r="E493" s="258" t="s">
        <v>19</v>
      </c>
      <c r="F493" s="240" t="s">
        <v>544</v>
      </c>
      <c r="G493" s="238"/>
      <c r="H493" s="241">
        <v>1955.3250000000001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217</v>
      </c>
      <c r="AU493" s="247" t="s">
        <v>85</v>
      </c>
      <c r="AV493" s="13" t="s">
        <v>85</v>
      </c>
      <c r="AW493" s="13" t="s">
        <v>37</v>
      </c>
      <c r="AX493" s="13" t="s">
        <v>83</v>
      </c>
      <c r="AY493" s="247" t="s">
        <v>147</v>
      </c>
    </row>
    <row r="494" s="2" customFormat="1" ht="49.05" customHeight="1">
      <c r="A494" s="40"/>
      <c r="B494" s="41"/>
      <c r="C494" s="207" t="s">
        <v>545</v>
      </c>
      <c r="D494" s="207" t="s">
        <v>149</v>
      </c>
      <c r="E494" s="208" t="s">
        <v>546</v>
      </c>
      <c r="F494" s="209" t="s">
        <v>547</v>
      </c>
      <c r="G494" s="210" t="s">
        <v>159</v>
      </c>
      <c r="H494" s="211">
        <v>216.65000000000001</v>
      </c>
      <c r="I494" s="212"/>
      <c r="J494" s="213">
        <f>ROUND(I494*H494,2)</f>
        <v>0</v>
      </c>
      <c r="K494" s="214"/>
      <c r="L494" s="46"/>
      <c r="M494" s="215" t="s">
        <v>19</v>
      </c>
      <c r="N494" s="216" t="s">
        <v>46</v>
      </c>
      <c r="O494" s="86"/>
      <c r="P494" s="217">
        <f>O494*H494</f>
        <v>0</v>
      </c>
      <c r="Q494" s="217">
        <v>0.0037799999999999999</v>
      </c>
      <c r="R494" s="217">
        <f>Q494*H494</f>
        <v>0.81893700000000003</v>
      </c>
      <c r="S494" s="217">
        <v>0</v>
      </c>
      <c r="T494" s="218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9" t="s">
        <v>153</v>
      </c>
      <c r="AT494" s="219" t="s">
        <v>149</v>
      </c>
      <c r="AU494" s="219" t="s">
        <v>85</v>
      </c>
      <c r="AY494" s="19" t="s">
        <v>147</v>
      </c>
      <c r="BE494" s="220">
        <f>IF(N494="základní",J494,0)</f>
        <v>0</v>
      </c>
      <c r="BF494" s="220">
        <f>IF(N494="snížená",J494,0)</f>
        <v>0</v>
      </c>
      <c r="BG494" s="220">
        <f>IF(N494="zákl. přenesená",J494,0)</f>
        <v>0</v>
      </c>
      <c r="BH494" s="220">
        <f>IF(N494="sníž. přenesená",J494,0)</f>
        <v>0</v>
      </c>
      <c r="BI494" s="220">
        <f>IF(N494="nulová",J494,0)</f>
        <v>0</v>
      </c>
      <c r="BJ494" s="19" t="s">
        <v>83</v>
      </c>
      <c r="BK494" s="220">
        <f>ROUND(I494*H494,2)</f>
        <v>0</v>
      </c>
      <c r="BL494" s="19" t="s">
        <v>153</v>
      </c>
      <c r="BM494" s="219" t="s">
        <v>548</v>
      </c>
    </row>
    <row r="495" s="2" customFormat="1">
      <c r="A495" s="40"/>
      <c r="B495" s="41"/>
      <c r="C495" s="42"/>
      <c r="D495" s="221" t="s">
        <v>155</v>
      </c>
      <c r="E495" s="42"/>
      <c r="F495" s="222" t="s">
        <v>549</v>
      </c>
      <c r="G495" s="42"/>
      <c r="H495" s="42"/>
      <c r="I495" s="223"/>
      <c r="J495" s="42"/>
      <c r="K495" s="42"/>
      <c r="L495" s="46"/>
      <c r="M495" s="224"/>
      <c r="N495" s="225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155</v>
      </c>
      <c r="AU495" s="19" t="s">
        <v>85</v>
      </c>
    </row>
    <row r="496" s="14" customFormat="1">
      <c r="A496" s="14"/>
      <c r="B496" s="248"/>
      <c r="C496" s="249"/>
      <c r="D496" s="239" t="s">
        <v>217</v>
      </c>
      <c r="E496" s="250" t="s">
        <v>19</v>
      </c>
      <c r="F496" s="251" t="s">
        <v>550</v>
      </c>
      <c r="G496" s="249"/>
      <c r="H496" s="250" t="s">
        <v>19</v>
      </c>
      <c r="I496" s="252"/>
      <c r="J496" s="249"/>
      <c r="K496" s="249"/>
      <c r="L496" s="253"/>
      <c r="M496" s="254"/>
      <c r="N496" s="255"/>
      <c r="O496" s="255"/>
      <c r="P496" s="255"/>
      <c r="Q496" s="255"/>
      <c r="R496" s="255"/>
      <c r="S496" s="255"/>
      <c r="T496" s="25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7" t="s">
        <v>217</v>
      </c>
      <c r="AU496" s="257" t="s">
        <v>85</v>
      </c>
      <c r="AV496" s="14" t="s">
        <v>83</v>
      </c>
      <c r="AW496" s="14" t="s">
        <v>37</v>
      </c>
      <c r="AX496" s="14" t="s">
        <v>75</v>
      </c>
      <c r="AY496" s="257" t="s">
        <v>147</v>
      </c>
    </row>
    <row r="497" s="14" customFormat="1">
      <c r="A497" s="14"/>
      <c r="B497" s="248"/>
      <c r="C497" s="249"/>
      <c r="D497" s="239" t="s">
        <v>217</v>
      </c>
      <c r="E497" s="250" t="s">
        <v>19</v>
      </c>
      <c r="F497" s="251" t="s">
        <v>291</v>
      </c>
      <c r="G497" s="249"/>
      <c r="H497" s="250" t="s">
        <v>19</v>
      </c>
      <c r="I497" s="252"/>
      <c r="J497" s="249"/>
      <c r="K497" s="249"/>
      <c r="L497" s="253"/>
      <c r="M497" s="254"/>
      <c r="N497" s="255"/>
      <c r="O497" s="255"/>
      <c r="P497" s="255"/>
      <c r="Q497" s="255"/>
      <c r="R497" s="255"/>
      <c r="S497" s="255"/>
      <c r="T497" s="25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7" t="s">
        <v>217</v>
      </c>
      <c r="AU497" s="257" t="s">
        <v>85</v>
      </c>
      <c r="AV497" s="14" t="s">
        <v>83</v>
      </c>
      <c r="AW497" s="14" t="s">
        <v>37</v>
      </c>
      <c r="AX497" s="14" t="s">
        <v>75</v>
      </c>
      <c r="AY497" s="257" t="s">
        <v>147</v>
      </c>
    </row>
    <row r="498" s="13" customFormat="1">
      <c r="A498" s="13"/>
      <c r="B498" s="237"/>
      <c r="C498" s="238"/>
      <c r="D498" s="239" t="s">
        <v>217</v>
      </c>
      <c r="E498" s="258" t="s">
        <v>19</v>
      </c>
      <c r="F498" s="240" t="s">
        <v>426</v>
      </c>
      <c r="G498" s="238"/>
      <c r="H498" s="241">
        <v>65.119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217</v>
      </c>
      <c r="AU498" s="247" t="s">
        <v>85</v>
      </c>
      <c r="AV498" s="13" t="s">
        <v>85</v>
      </c>
      <c r="AW498" s="13" t="s">
        <v>37</v>
      </c>
      <c r="AX498" s="13" t="s">
        <v>75</v>
      </c>
      <c r="AY498" s="247" t="s">
        <v>147</v>
      </c>
    </row>
    <row r="499" s="14" customFormat="1">
      <c r="A499" s="14"/>
      <c r="B499" s="248"/>
      <c r="C499" s="249"/>
      <c r="D499" s="239" t="s">
        <v>217</v>
      </c>
      <c r="E499" s="250" t="s">
        <v>19</v>
      </c>
      <c r="F499" s="251" t="s">
        <v>295</v>
      </c>
      <c r="G499" s="249"/>
      <c r="H499" s="250" t="s">
        <v>19</v>
      </c>
      <c r="I499" s="252"/>
      <c r="J499" s="249"/>
      <c r="K499" s="249"/>
      <c r="L499" s="253"/>
      <c r="M499" s="254"/>
      <c r="N499" s="255"/>
      <c r="O499" s="255"/>
      <c r="P499" s="255"/>
      <c r="Q499" s="255"/>
      <c r="R499" s="255"/>
      <c r="S499" s="255"/>
      <c r="T499" s="25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7" t="s">
        <v>217</v>
      </c>
      <c r="AU499" s="257" t="s">
        <v>85</v>
      </c>
      <c r="AV499" s="14" t="s">
        <v>83</v>
      </c>
      <c r="AW499" s="14" t="s">
        <v>37</v>
      </c>
      <c r="AX499" s="14" t="s">
        <v>75</v>
      </c>
      <c r="AY499" s="257" t="s">
        <v>147</v>
      </c>
    </row>
    <row r="500" s="13" customFormat="1">
      <c r="A500" s="13"/>
      <c r="B500" s="237"/>
      <c r="C500" s="238"/>
      <c r="D500" s="239" t="s">
        <v>217</v>
      </c>
      <c r="E500" s="258" t="s">
        <v>19</v>
      </c>
      <c r="F500" s="240" t="s">
        <v>427</v>
      </c>
      <c r="G500" s="238"/>
      <c r="H500" s="241">
        <v>23.358000000000001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7" t="s">
        <v>217</v>
      </c>
      <c r="AU500" s="247" t="s">
        <v>85</v>
      </c>
      <c r="AV500" s="13" t="s">
        <v>85</v>
      </c>
      <c r="AW500" s="13" t="s">
        <v>37</v>
      </c>
      <c r="AX500" s="13" t="s">
        <v>75</v>
      </c>
      <c r="AY500" s="247" t="s">
        <v>147</v>
      </c>
    </row>
    <row r="501" s="14" customFormat="1">
      <c r="A501" s="14"/>
      <c r="B501" s="248"/>
      <c r="C501" s="249"/>
      <c r="D501" s="239" t="s">
        <v>217</v>
      </c>
      <c r="E501" s="250" t="s">
        <v>19</v>
      </c>
      <c r="F501" s="251" t="s">
        <v>288</v>
      </c>
      <c r="G501" s="249"/>
      <c r="H501" s="250" t="s">
        <v>19</v>
      </c>
      <c r="I501" s="252"/>
      <c r="J501" s="249"/>
      <c r="K501" s="249"/>
      <c r="L501" s="253"/>
      <c r="M501" s="254"/>
      <c r="N501" s="255"/>
      <c r="O501" s="255"/>
      <c r="P501" s="255"/>
      <c r="Q501" s="255"/>
      <c r="R501" s="255"/>
      <c r="S501" s="255"/>
      <c r="T501" s="25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7" t="s">
        <v>217</v>
      </c>
      <c r="AU501" s="257" t="s">
        <v>85</v>
      </c>
      <c r="AV501" s="14" t="s">
        <v>83</v>
      </c>
      <c r="AW501" s="14" t="s">
        <v>37</v>
      </c>
      <c r="AX501" s="14" t="s">
        <v>75</v>
      </c>
      <c r="AY501" s="257" t="s">
        <v>147</v>
      </c>
    </row>
    <row r="502" s="13" customFormat="1">
      <c r="A502" s="13"/>
      <c r="B502" s="237"/>
      <c r="C502" s="238"/>
      <c r="D502" s="239" t="s">
        <v>217</v>
      </c>
      <c r="E502" s="258" t="s">
        <v>19</v>
      </c>
      <c r="F502" s="240" t="s">
        <v>428</v>
      </c>
      <c r="G502" s="238"/>
      <c r="H502" s="241">
        <v>37.122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7" t="s">
        <v>217</v>
      </c>
      <c r="AU502" s="247" t="s">
        <v>85</v>
      </c>
      <c r="AV502" s="13" t="s">
        <v>85</v>
      </c>
      <c r="AW502" s="13" t="s">
        <v>37</v>
      </c>
      <c r="AX502" s="13" t="s">
        <v>75</v>
      </c>
      <c r="AY502" s="247" t="s">
        <v>147</v>
      </c>
    </row>
    <row r="503" s="14" customFormat="1">
      <c r="A503" s="14"/>
      <c r="B503" s="248"/>
      <c r="C503" s="249"/>
      <c r="D503" s="239" t="s">
        <v>217</v>
      </c>
      <c r="E503" s="250" t="s">
        <v>19</v>
      </c>
      <c r="F503" s="251" t="s">
        <v>315</v>
      </c>
      <c r="G503" s="249"/>
      <c r="H503" s="250" t="s">
        <v>19</v>
      </c>
      <c r="I503" s="252"/>
      <c r="J503" s="249"/>
      <c r="K503" s="249"/>
      <c r="L503" s="253"/>
      <c r="M503" s="254"/>
      <c r="N503" s="255"/>
      <c r="O503" s="255"/>
      <c r="P503" s="255"/>
      <c r="Q503" s="255"/>
      <c r="R503" s="255"/>
      <c r="S503" s="255"/>
      <c r="T503" s="25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7" t="s">
        <v>217</v>
      </c>
      <c r="AU503" s="257" t="s">
        <v>85</v>
      </c>
      <c r="AV503" s="14" t="s">
        <v>83</v>
      </c>
      <c r="AW503" s="14" t="s">
        <v>37</v>
      </c>
      <c r="AX503" s="14" t="s">
        <v>75</v>
      </c>
      <c r="AY503" s="257" t="s">
        <v>147</v>
      </c>
    </row>
    <row r="504" s="13" customFormat="1">
      <c r="A504" s="13"/>
      <c r="B504" s="237"/>
      <c r="C504" s="238"/>
      <c r="D504" s="239" t="s">
        <v>217</v>
      </c>
      <c r="E504" s="258" t="s">
        <v>19</v>
      </c>
      <c r="F504" s="240" t="s">
        <v>429</v>
      </c>
      <c r="G504" s="238"/>
      <c r="H504" s="241">
        <v>7.1520000000000001</v>
      </c>
      <c r="I504" s="242"/>
      <c r="J504" s="238"/>
      <c r="K504" s="238"/>
      <c r="L504" s="243"/>
      <c r="M504" s="244"/>
      <c r="N504" s="245"/>
      <c r="O504" s="245"/>
      <c r="P504" s="245"/>
      <c r="Q504" s="245"/>
      <c r="R504" s="245"/>
      <c r="S504" s="245"/>
      <c r="T504" s="24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7" t="s">
        <v>217</v>
      </c>
      <c r="AU504" s="247" t="s">
        <v>85</v>
      </c>
      <c r="AV504" s="13" t="s">
        <v>85</v>
      </c>
      <c r="AW504" s="13" t="s">
        <v>37</v>
      </c>
      <c r="AX504" s="13" t="s">
        <v>75</v>
      </c>
      <c r="AY504" s="247" t="s">
        <v>147</v>
      </c>
    </row>
    <row r="505" s="14" customFormat="1">
      <c r="A505" s="14"/>
      <c r="B505" s="248"/>
      <c r="C505" s="249"/>
      <c r="D505" s="239" t="s">
        <v>217</v>
      </c>
      <c r="E505" s="250" t="s">
        <v>19</v>
      </c>
      <c r="F505" s="251" t="s">
        <v>297</v>
      </c>
      <c r="G505" s="249"/>
      <c r="H505" s="250" t="s">
        <v>19</v>
      </c>
      <c r="I505" s="252"/>
      <c r="J505" s="249"/>
      <c r="K505" s="249"/>
      <c r="L505" s="253"/>
      <c r="M505" s="254"/>
      <c r="N505" s="255"/>
      <c r="O505" s="255"/>
      <c r="P505" s="255"/>
      <c r="Q505" s="255"/>
      <c r="R505" s="255"/>
      <c r="S505" s="255"/>
      <c r="T505" s="25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7" t="s">
        <v>217</v>
      </c>
      <c r="AU505" s="257" t="s">
        <v>85</v>
      </c>
      <c r="AV505" s="14" t="s">
        <v>83</v>
      </c>
      <c r="AW505" s="14" t="s">
        <v>37</v>
      </c>
      <c r="AX505" s="14" t="s">
        <v>75</v>
      </c>
      <c r="AY505" s="257" t="s">
        <v>147</v>
      </c>
    </row>
    <row r="506" s="13" customFormat="1">
      <c r="A506" s="13"/>
      <c r="B506" s="237"/>
      <c r="C506" s="238"/>
      <c r="D506" s="239" t="s">
        <v>217</v>
      </c>
      <c r="E506" s="258" t="s">
        <v>19</v>
      </c>
      <c r="F506" s="240" t="s">
        <v>430</v>
      </c>
      <c r="G506" s="238"/>
      <c r="H506" s="241">
        <v>46.082999999999998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7" t="s">
        <v>217</v>
      </c>
      <c r="AU506" s="247" t="s">
        <v>85</v>
      </c>
      <c r="AV506" s="13" t="s">
        <v>85</v>
      </c>
      <c r="AW506" s="13" t="s">
        <v>37</v>
      </c>
      <c r="AX506" s="13" t="s">
        <v>75</v>
      </c>
      <c r="AY506" s="247" t="s">
        <v>147</v>
      </c>
    </row>
    <row r="507" s="14" customFormat="1">
      <c r="A507" s="14"/>
      <c r="B507" s="248"/>
      <c r="C507" s="249"/>
      <c r="D507" s="239" t="s">
        <v>217</v>
      </c>
      <c r="E507" s="250" t="s">
        <v>19</v>
      </c>
      <c r="F507" s="251" t="s">
        <v>299</v>
      </c>
      <c r="G507" s="249"/>
      <c r="H507" s="250" t="s">
        <v>19</v>
      </c>
      <c r="I507" s="252"/>
      <c r="J507" s="249"/>
      <c r="K507" s="249"/>
      <c r="L507" s="253"/>
      <c r="M507" s="254"/>
      <c r="N507" s="255"/>
      <c r="O507" s="255"/>
      <c r="P507" s="255"/>
      <c r="Q507" s="255"/>
      <c r="R507" s="255"/>
      <c r="S507" s="255"/>
      <c r="T507" s="25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7" t="s">
        <v>217</v>
      </c>
      <c r="AU507" s="257" t="s">
        <v>85</v>
      </c>
      <c r="AV507" s="14" t="s">
        <v>83</v>
      </c>
      <c r="AW507" s="14" t="s">
        <v>37</v>
      </c>
      <c r="AX507" s="14" t="s">
        <v>75</v>
      </c>
      <c r="AY507" s="257" t="s">
        <v>147</v>
      </c>
    </row>
    <row r="508" s="13" customFormat="1">
      <c r="A508" s="13"/>
      <c r="B508" s="237"/>
      <c r="C508" s="238"/>
      <c r="D508" s="239" t="s">
        <v>217</v>
      </c>
      <c r="E508" s="258" t="s">
        <v>19</v>
      </c>
      <c r="F508" s="240" t="s">
        <v>431</v>
      </c>
      <c r="G508" s="238"/>
      <c r="H508" s="241">
        <v>37.816000000000002</v>
      </c>
      <c r="I508" s="242"/>
      <c r="J508" s="238"/>
      <c r="K508" s="238"/>
      <c r="L508" s="243"/>
      <c r="M508" s="244"/>
      <c r="N508" s="245"/>
      <c r="O508" s="245"/>
      <c r="P508" s="245"/>
      <c r="Q508" s="245"/>
      <c r="R508" s="245"/>
      <c r="S508" s="245"/>
      <c r="T508" s="24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7" t="s">
        <v>217</v>
      </c>
      <c r="AU508" s="247" t="s">
        <v>85</v>
      </c>
      <c r="AV508" s="13" t="s">
        <v>85</v>
      </c>
      <c r="AW508" s="13" t="s">
        <v>37</v>
      </c>
      <c r="AX508" s="13" t="s">
        <v>75</v>
      </c>
      <c r="AY508" s="247" t="s">
        <v>147</v>
      </c>
    </row>
    <row r="509" s="15" customFormat="1">
      <c r="A509" s="15"/>
      <c r="B509" s="259"/>
      <c r="C509" s="260"/>
      <c r="D509" s="239" t="s">
        <v>217</v>
      </c>
      <c r="E509" s="261" t="s">
        <v>19</v>
      </c>
      <c r="F509" s="262" t="s">
        <v>233</v>
      </c>
      <c r="G509" s="260"/>
      <c r="H509" s="263">
        <v>216.65000000000001</v>
      </c>
      <c r="I509" s="264"/>
      <c r="J509" s="260"/>
      <c r="K509" s="260"/>
      <c r="L509" s="265"/>
      <c r="M509" s="266"/>
      <c r="N509" s="267"/>
      <c r="O509" s="267"/>
      <c r="P509" s="267"/>
      <c r="Q509" s="267"/>
      <c r="R509" s="267"/>
      <c r="S509" s="267"/>
      <c r="T509" s="268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69" t="s">
        <v>217</v>
      </c>
      <c r="AU509" s="269" t="s">
        <v>85</v>
      </c>
      <c r="AV509" s="15" t="s">
        <v>153</v>
      </c>
      <c r="AW509" s="15" t="s">
        <v>37</v>
      </c>
      <c r="AX509" s="15" t="s">
        <v>83</v>
      </c>
      <c r="AY509" s="269" t="s">
        <v>147</v>
      </c>
    </row>
    <row r="510" s="2" customFormat="1" ht="49.05" customHeight="1">
      <c r="A510" s="40"/>
      <c r="B510" s="41"/>
      <c r="C510" s="207" t="s">
        <v>551</v>
      </c>
      <c r="D510" s="207" t="s">
        <v>149</v>
      </c>
      <c r="E510" s="208" t="s">
        <v>552</v>
      </c>
      <c r="F510" s="209" t="s">
        <v>553</v>
      </c>
      <c r="G510" s="210" t="s">
        <v>159</v>
      </c>
      <c r="H510" s="211">
        <v>216.65000000000001</v>
      </c>
      <c r="I510" s="212"/>
      <c r="J510" s="213">
        <f>ROUND(I510*H510,2)</f>
        <v>0</v>
      </c>
      <c r="K510" s="214"/>
      <c r="L510" s="46"/>
      <c r="M510" s="215" t="s">
        <v>19</v>
      </c>
      <c r="N510" s="216" t="s">
        <v>46</v>
      </c>
      <c r="O510" s="86"/>
      <c r="P510" s="217">
        <f>O510*H510</f>
        <v>0</v>
      </c>
      <c r="Q510" s="217">
        <v>0</v>
      </c>
      <c r="R510" s="217">
        <f>Q510*H510</f>
        <v>0</v>
      </c>
      <c r="S510" s="217">
        <v>0</v>
      </c>
      <c r="T510" s="218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9" t="s">
        <v>153</v>
      </c>
      <c r="AT510" s="219" t="s">
        <v>149</v>
      </c>
      <c r="AU510" s="219" t="s">
        <v>85</v>
      </c>
      <c r="AY510" s="19" t="s">
        <v>147</v>
      </c>
      <c r="BE510" s="220">
        <f>IF(N510="základní",J510,0)</f>
        <v>0</v>
      </c>
      <c r="BF510" s="220">
        <f>IF(N510="snížená",J510,0)</f>
        <v>0</v>
      </c>
      <c r="BG510" s="220">
        <f>IF(N510="zákl. přenesená",J510,0)</f>
        <v>0</v>
      </c>
      <c r="BH510" s="220">
        <f>IF(N510="sníž. přenesená",J510,0)</f>
        <v>0</v>
      </c>
      <c r="BI510" s="220">
        <f>IF(N510="nulová",J510,0)</f>
        <v>0</v>
      </c>
      <c r="BJ510" s="19" t="s">
        <v>83</v>
      </c>
      <c r="BK510" s="220">
        <f>ROUND(I510*H510,2)</f>
        <v>0</v>
      </c>
      <c r="BL510" s="19" t="s">
        <v>153</v>
      </c>
      <c r="BM510" s="219" t="s">
        <v>554</v>
      </c>
    </row>
    <row r="511" s="2" customFormat="1">
      <c r="A511" s="40"/>
      <c r="B511" s="41"/>
      <c r="C511" s="42"/>
      <c r="D511" s="239" t="s">
        <v>555</v>
      </c>
      <c r="E511" s="42"/>
      <c r="F511" s="270" t="s">
        <v>556</v>
      </c>
      <c r="G511" s="42"/>
      <c r="H511" s="42"/>
      <c r="I511" s="223"/>
      <c r="J511" s="42"/>
      <c r="K511" s="42"/>
      <c r="L511" s="46"/>
      <c r="M511" s="224"/>
      <c r="N511" s="225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555</v>
      </c>
      <c r="AU511" s="19" t="s">
        <v>85</v>
      </c>
    </row>
    <row r="512" s="14" customFormat="1">
      <c r="A512" s="14"/>
      <c r="B512" s="248"/>
      <c r="C512" s="249"/>
      <c r="D512" s="239" t="s">
        <v>217</v>
      </c>
      <c r="E512" s="250" t="s">
        <v>19</v>
      </c>
      <c r="F512" s="251" t="s">
        <v>550</v>
      </c>
      <c r="G512" s="249"/>
      <c r="H512" s="250" t="s">
        <v>19</v>
      </c>
      <c r="I512" s="252"/>
      <c r="J512" s="249"/>
      <c r="K512" s="249"/>
      <c r="L512" s="253"/>
      <c r="M512" s="254"/>
      <c r="N512" s="255"/>
      <c r="O512" s="255"/>
      <c r="P512" s="255"/>
      <c r="Q512" s="255"/>
      <c r="R512" s="255"/>
      <c r="S512" s="255"/>
      <c r="T512" s="25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7" t="s">
        <v>217</v>
      </c>
      <c r="AU512" s="257" t="s">
        <v>85</v>
      </c>
      <c r="AV512" s="14" t="s">
        <v>83</v>
      </c>
      <c r="AW512" s="14" t="s">
        <v>37</v>
      </c>
      <c r="AX512" s="14" t="s">
        <v>75</v>
      </c>
      <c r="AY512" s="257" t="s">
        <v>147</v>
      </c>
    </row>
    <row r="513" s="14" customFormat="1">
      <c r="A513" s="14"/>
      <c r="B513" s="248"/>
      <c r="C513" s="249"/>
      <c r="D513" s="239" t="s">
        <v>217</v>
      </c>
      <c r="E513" s="250" t="s">
        <v>19</v>
      </c>
      <c r="F513" s="251" t="s">
        <v>291</v>
      </c>
      <c r="G513" s="249"/>
      <c r="H513" s="250" t="s">
        <v>19</v>
      </c>
      <c r="I513" s="252"/>
      <c r="J513" s="249"/>
      <c r="K513" s="249"/>
      <c r="L513" s="253"/>
      <c r="M513" s="254"/>
      <c r="N513" s="255"/>
      <c r="O513" s="255"/>
      <c r="P513" s="255"/>
      <c r="Q513" s="255"/>
      <c r="R513" s="255"/>
      <c r="S513" s="255"/>
      <c r="T513" s="25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7" t="s">
        <v>217</v>
      </c>
      <c r="AU513" s="257" t="s">
        <v>85</v>
      </c>
      <c r="AV513" s="14" t="s">
        <v>83</v>
      </c>
      <c r="AW513" s="14" t="s">
        <v>37</v>
      </c>
      <c r="AX513" s="14" t="s">
        <v>75</v>
      </c>
      <c r="AY513" s="257" t="s">
        <v>147</v>
      </c>
    </row>
    <row r="514" s="13" customFormat="1">
      <c r="A514" s="13"/>
      <c r="B514" s="237"/>
      <c r="C514" s="238"/>
      <c r="D514" s="239" t="s">
        <v>217</v>
      </c>
      <c r="E514" s="258" t="s">
        <v>19</v>
      </c>
      <c r="F514" s="240" t="s">
        <v>426</v>
      </c>
      <c r="G514" s="238"/>
      <c r="H514" s="241">
        <v>65.119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7" t="s">
        <v>217</v>
      </c>
      <c r="AU514" s="247" t="s">
        <v>85</v>
      </c>
      <c r="AV514" s="13" t="s">
        <v>85</v>
      </c>
      <c r="AW514" s="13" t="s">
        <v>37</v>
      </c>
      <c r="AX514" s="13" t="s">
        <v>75</v>
      </c>
      <c r="AY514" s="247" t="s">
        <v>147</v>
      </c>
    </row>
    <row r="515" s="14" customFormat="1">
      <c r="A515" s="14"/>
      <c r="B515" s="248"/>
      <c r="C515" s="249"/>
      <c r="D515" s="239" t="s">
        <v>217</v>
      </c>
      <c r="E515" s="250" t="s">
        <v>19</v>
      </c>
      <c r="F515" s="251" t="s">
        <v>295</v>
      </c>
      <c r="G515" s="249"/>
      <c r="H515" s="250" t="s">
        <v>19</v>
      </c>
      <c r="I515" s="252"/>
      <c r="J515" s="249"/>
      <c r="K515" s="249"/>
      <c r="L515" s="253"/>
      <c r="M515" s="254"/>
      <c r="N515" s="255"/>
      <c r="O515" s="255"/>
      <c r="P515" s="255"/>
      <c r="Q515" s="255"/>
      <c r="R515" s="255"/>
      <c r="S515" s="255"/>
      <c r="T515" s="25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7" t="s">
        <v>217</v>
      </c>
      <c r="AU515" s="257" t="s">
        <v>85</v>
      </c>
      <c r="AV515" s="14" t="s">
        <v>83</v>
      </c>
      <c r="AW515" s="14" t="s">
        <v>37</v>
      </c>
      <c r="AX515" s="14" t="s">
        <v>75</v>
      </c>
      <c r="AY515" s="257" t="s">
        <v>147</v>
      </c>
    </row>
    <row r="516" s="13" customFormat="1">
      <c r="A516" s="13"/>
      <c r="B516" s="237"/>
      <c r="C516" s="238"/>
      <c r="D516" s="239" t="s">
        <v>217</v>
      </c>
      <c r="E516" s="258" t="s">
        <v>19</v>
      </c>
      <c r="F516" s="240" t="s">
        <v>427</v>
      </c>
      <c r="G516" s="238"/>
      <c r="H516" s="241">
        <v>23.358000000000001</v>
      </c>
      <c r="I516" s="242"/>
      <c r="J516" s="238"/>
      <c r="K516" s="238"/>
      <c r="L516" s="243"/>
      <c r="M516" s="244"/>
      <c r="N516" s="245"/>
      <c r="O516" s="245"/>
      <c r="P516" s="245"/>
      <c r="Q516" s="245"/>
      <c r="R516" s="245"/>
      <c r="S516" s="245"/>
      <c r="T516" s="246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7" t="s">
        <v>217</v>
      </c>
      <c r="AU516" s="247" t="s">
        <v>85</v>
      </c>
      <c r="AV516" s="13" t="s">
        <v>85</v>
      </c>
      <c r="AW516" s="13" t="s">
        <v>37</v>
      </c>
      <c r="AX516" s="13" t="s">
        <v>75</v>
      </c>
      <c r="AY516" s="247" t="s">
        <v>147</v>
      </c>
    </row>
    <row r="517" s="14" customFormat="1">
      <c r="A517" s="14"/>
      <c r="B517" s="248"/>
      <c r="C517" s="249"/>
      <c r="D517" s="239" t="s">
        <v>217</v>
      </c>
      <c r="E517" s="250" t="s">
        <v>19</v>
      </c>
      <c r="F517" s="251" t="s">
        <v>288</v>
      </c>
      <c r="G517" s="249"/>
      <c r="H517" s="250" t="s">
        <v>19</v>
      </c>
      <c r="I517" s="252"/>
      <c r="J517" s="249"/>
      <c r="K517" s="249"/>
      <c r="L517" s="253"/>
      <c r="M517" s="254"/>
      <c r="N517" s="255"/>
      <c r="O517" s="255"/>
      <c r="P517" s="255"/>
      <c r="Q517" s="255"/>
      <c r="R517" s="255"/>
      <c r="S517" s="255"/>
      <c r="T517" s="25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7" t="s">
        <v>217</v>
      </c>
      <c r="AU517" s="257" t="s">
        <v>85</v>
      </c>
      <c r="AV517" s="14" t="s">
        <v>83</v>
      </c>
      <c r="AW517" s="14" t="s">
        <v>37</v>
      </c>
      <c r="AX517" s="14" t="s">
        <v>75</v>
      </c>
      <c r="AY517" s="257" t="s">
        <v>147</v>
      </c>
    </row>
    <row r="518" s="13" customFormat="1">
      <c r="A518" s="13"/>
      <c r="B518" s="237"/>
      <c r="C518" s="238"/>
      <c r="D518" s="239" t="s">
        <v>217</v>
      </c>
      <c r="E518" s="258" t="s">
        <v>19</v>
      </c>
      <c r="F518" s="240" t="s">
        <v>428</v>
      </c>
      <c r="G518" s="238"/>
      <c r="H518" s="241">
        <v>37.122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217</v>
      </c>
      <c r="AU518" s="247" t="s">
        <v>85</v>
      </c>
      <c r="AV518" s="13" t="s">
        <v>85</v>
      </c>
      <c r="AW518" s="13" t="s">
        <v>37</v>
      </c>
      <c r="AX518" s="13" t="s">
        <v>75</v>
      </c>
      <c r="AY518" s="247" t="s">
        <v>147</v>
      </c>
    </row>
    <row r="519" s="14" customFormat="1">
      <c r="A519" s="14"/>
      <c r="B519" s="248"/>
      <c r="C519" s="249"/>
      <c r="D519" s="239" t="s">
        <v>217</v>
      </c>
      <c r="E519" s="250" t="s">
        <v>19</v>
      </c>
      <c r="F519" s="251" t="s">
        <v>315</v>
      </c>
      <c r="G519" s="249"/>
      <c r="H519" s="250" t="s">
        <v>19</v>
      </c>
      <c r="I519" s="252"/>
      <c r="J519" s="249"/>
      <c r="K519" s="249"/>
      <c r="L519" s="253"/>
      <c r="M519" s="254"/>
      <c r="N519" s="255"/>
      <c r="O519" s="255"/>
      <c r="P519" s="255"/>
      <c r="Q519" s="255"/>
      <c r="R519" s="255"/>
      <c r="S519" s="255"/>
      <c r="T519" s="25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7" t="s">
        <v>217</v>
      </c>
      <c r="AU519" s="257" t="s">
        <v>85</v>
      </c>
      <c r="AV519" s="14" t="s">
        <v>83</v>
      </c>
      <c r="AW519" s="14" t="s">
        <v>37</v>
      </c>
      <c r="AX519" s="14" t="s">
        <v>75</v>
      </c>
      <c r="AY519" s="257" t="s">
        <v>147</v>
      </c>
    </row>
    <row r="520" s="13" customFormat="1">
      <c r="A520" s="13"/>
      <c r="B520" s="237"/>
      <c r="C520" s="238"/>
      <c r="D520" s="239" t="s">
        <v>217</v>
      </c>
      <c r="E520" s="258" t="s">
        <v>19</v>
      </c>
      <c r="F520" s="240" t="s">
        <v>429</v>
      </c>
      <c r="G520" s="238"/>
      <c r="H520" s="241">
        <v>7.1520000000000001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217</v>
      </c>
      <c r="AU520" s="247" t="s">
        <v>85</v>
      </c>
      <c r="AV520" s="13" t="s">
        <v>85</v>
      </c>
      <c r="AW520" s="13" t="s">
        <v>37</v>
      </c>
      <c r="AX520" s="13" t="s">
        <v>75</v>
      </c>
      <c r="AY520" s="247" t="s">
        <v>147</v>
      </c>
    </row>
    <row r="521" s="14" customFormat="1">
      <c r="A521" s="14"/>
      <c r="B521" s="248"/>
      <c r="C521" s="249"/>
      <c r="D521" s="239" t="s">
        <v>217</v>
      </c>
      <c r="E521" s="250" t="s">
        <v>19</v>
      </c>
      <c r="F521" s="251" t="s">
        <v>297</v>
      </c>
      <c r="G521" s="249"/>
      <c r="H521" s="250" t="s">
        <v>19</v>
      </c>
      <c r="I521" s="252"/>
      <c r="J521" s="249"/>
      <c r="K521" s="249"/>
      <c r="L521" s="253"/>
      <c r="M521" s="254"/>
      <c r="N521" s="255"/>
      <c r="O521" s="255"/>
      <c r="P521" s="255"/>
      <c r="Q521" s="255"/>
      <c r="R521" s="255"/>
      <c r="S521" s="255"/>
      <c r="T521" s="25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7" t="s">
        <v>217</v>
      </c>
      <c r="AU521" s="257" t="s">
        <v>85</v>
      </c>
      <c r="AV521" s="14" t="s">
        <v>83</v>
      </c>
      <c r="AW521" s="14" t="s">
        <v>37</v>
      </c>
      <c r="AX521" s="14" t="s">
        <v>75</v>
      </c>
      <c r="AY521" s="257" t="s">
        <v>147</v>
      </c>
    </row>
    <row r="522" s="13" customFormat="1">
      <c r="A522" s="13"/>
      <c r="B522" s="237"/>
      <c r="C522" s="238"/>
      <c r="D522" s="239" t="s">
        <v>217</v>
      </c>
      <c r="E522" s="258" t="s">
        <v>19</v>
      </c>
      <c r="F522" s="240" t="s">
        <v>430</v>
      </c>
      <c r="G522" s="238"/>
      <c r="H522" s="241">
        <v>46.082999999999998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7" t="s">
        <v>217</v>
      </c>
      <c r="AU522" s="247" t="s">
        <v>85</v>
      </c>
      <c r="AV522" s="13" t="s">
        <v>85</v>
      </c>
      <c r="AW522" s="13" t="s">
        <v>37</v>
      </c>
      <c r="AX522" s="13" t="s">
        <v>75</v>
      </c>
      <c r="AY522" s="247" t="s">
        <v>147</v>
      </c>
    </row>
    <row r="523" s="14" customFormat="1">
      <c r="A523" s="14"/>
      <c r="B523" s="248"/>
      <c r="C523" s="249"/>
      <c r="D523" s="239" t="s">
        <v>217</v>
      </c>
      <c r="E523" s="250" t="s">
        <v>19</v>
      </c>
      <c r="F523" s="251" t="s">
        <v>299</v>
      </c>
      <c r="G523" s="249"/>
      <c r="H523" s="250" t="s">
        <v>19</v>
      </c>
      <c r="I523" s="252"/>
      <c r="J523" s="249"/>
      <c r="K523" s="249"/>
      <c r="L523" s="253"/>
      <c r="M523" s="254"/>
      <c r="N523" s="255"/>
      <c r="O523" s="255"/>
      <c r="P523" s="255"/>
      <c r="Q523" s="255"/>
      <c r="R523" s="255"/>
      <c r="S523" s="255"/>
      <c r="T523" s="25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7" t="s">
        <v>217</v>
      </c>
      <c r="AU523" s="257" t="s">
        <v>85</v>
      </c>
      <c r="AV523" s="14" t="s">
        <v>83</v>
      </c>
      <c r="AW523" s="14" t="s">
        <v>37</v>
      </c>
      <c r="AX523" s="14" t="s">
        <v>75</v>
      </c>
      <c r="AY523" s="257" t="s">
        <v>147</v>
      </c>
    </row>
    <row r="524" s="13" customFormat="1">
      <c r="A524" s="13"/>
      <c r="B524" s="237"/>
      <c r="C524" s="238"/>
      <c r="D524" s="239" t="s">
        <v>217</v>
      </c>
      <c r="E524" s="258" t="s">
        <v>19</v>
      </c>
      <c r="F524" s="240" t="s">
        <v>431</v>
      </c>
      <c r="G524" s="238"/>
      <c r="H524" s="241">
        <v>37.816000000000002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217</v>
      </c>
      <c r="AU524" s="247" t="s">
        <v>85</v>
      </c>
      <c r="AV524" s="13" t="s">
        <v>85</v>
      </c>
      <c r="AW524" s="13" t="s">
        <v>37</v>
      </c>
      <c r="AX524" s="13" t="s">
        <v>75</v>
      </c>
      <c r="AY524" s="247" t="s">
        <v>147</v>
      </c>
    </row>
    <row r="525" s="15" customFormat="1">
      <c r="A525" s="15"/>
      <c r="B525" s="259"/>
      <c r="C525" s="260"/>
      <c r="D525" s="239" t="s">
        <v>217</v>
      </c>
      <c r="E525" s="261" t="s">
        <v>19</v>
      </c>
      <c r="F525" s="262" t="s">
        <v>233</v>
      </c>
      <c r="G525" s="260"/>
      <c r="H525" s="263">
        <v>216.65000000000001</v>
      </c>
      <c r="I525" s="264"/>
      <c r="J525" s="260"/>
      <c r="K525" s="260"/>
      <c r="L525" s="265"/>
      <c r="M525" s="266"/>
      <c r="N525" s="267"/>
      <c r="O525" s="267"/>
      <c r="P525" s="267"/>
      <c r="Q525" s="267"/>
      <c r="R525" s="267"/>
      <c r="S525" s="267"/>
      <c r="T525" s="268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9" t="s">
        <v>217</v>
      </c>
      <c r="AU525" s="269" t="s">
        <v>85</v>
      </c>
      <c r="AV525" s="15" t="s">
        <v>153</v>
      </c>
      <c r="AW525" s="15" t="s">
        <v>37</v>
      </c>
      <c r="AX525" s="15" t="s">
        <v>83</v>
      </c>
      <c r="AY525" s="269" t="s">
        <v>147</v>
      </c>
    </row>
    <row r="526" s="2" customFormat="1" ht="24.15" customHeight="1">
      <c r="A526" s="40"/>
      <c r="B526" s="41"/>
      <c r="C526" s="207" t="s">
        <v>557</v>
      </c>
      <c r="D526" s="207" t="s">
        <v>149</v>
      </c>
      <c r="E526" s="208" t="s">
        <v>558</v>
      </c>
      <c r="F526" s="209" t="s">
        <v>559</v>
      </c>
      <c r="G526" s="210" t="s">
        <v>278</v>
      </c>
      <c r="H526" s="211">
        <v>371.82299999999998</v>
      </c>
      <c r="I526" s="212"/>
      <c r="J526" s="213">
        <f>ROUND(I526*H526,2)</f>
        <v>0</v>
      </c>
      <c r="K526" s="214"/>
      <c r="L526" s="46"/>
      <c r="M526" s="215" t="s">
        <v>19</v>
      </c>
      <c r="N526" s="216" t="s">
        <v>46</v>
      </c>
      <c r="O526" s="86"/>
      <c r="P526" s="217">
        <f>O526*H526</f>
        <v>0</v>
      </c>
      <c r="Q526" s="217">
        <v>3.0000000000000001E-05</v>
      </c>
      <c r="R526" s="217">
        <f>Q526*H526</f>
        <v>0.01115469</v>
      </c>
      <c r="S526" s="217">
        <v>0</v>
      </c>
      <c r="T526" s="218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9" t="s">
        <v>153</v>
      </c>
      <c r="AT526" s="219" t="s">
        <v>149</v>
      </c>
      <c r="AU526" s="219" t="s">
        <v>85</v>
      </c>
      <c r="AY526" s="19" t="s">
        <v>147</v>
      </c>
      <c r="BE526" s="220">
        <f>IF(N526="základní",J526,0)</f>
        <v>0</v>
      </c>
      <c r="BF526" s="220">
        <f>IF(N526="snížená",J526,0)</f>
        <v>0</v>
      </c>
      <c r="BG526" s="220">
        <f>IF(N526="zákl. přenesená",J526,0)</f>
        <v>0</v>
      </c>
      <c r="BH526" s="220">
        <f>IF(N526="sníž. přenesená",J526,0)</f>
        <v>0</v>
      </c>
      <c r="BI526" s="220">
        <f>IF(N526="nulová",J526,0)</f>
        <v>0</v>
      </c>
      <c r="BJ526" s="19" t="s">
        <v>83</v>
      </c>
      <c r="BK526" s="220">
        <f>ROUND(I526*H526,2)</f>
        <v>0</v>
      </c>
      <c r="BL526" s="19" t="s">
        <v>153</v>
      </c>
      <c r="BM526" s="219" t="s">
        <v>560</v>
      </c>
    </row>
    <row r="527" s="2" customFormat="1">
      <c r="A527" s="40"/>
      <c r="B527" s="41"/>
      <c r="C527" s="42"/>
      <c r="D527" s="221" t="s">
        <v>155</v>
      </c>
      <c r="E527" s="42"/>
      <c r="F527" s="222" t="s">
        <v>561</v>
      </c>
      <c r="G527" s="42"/>
      <c r="H527" s="42"/>
      <c r="I527" s="223"/>
      <c r="J527" s="42"/>
      <c r="K527" s="42"/>
      <c r="L527" s="46"/>
      <c r="M527" s="224"/>
      <c r="N527" s="225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155</v>
      </c>
      <c r="AU527" s="19" t="s">
        <v>85</v>
      </c>
    </row>
    <row r="528" s="14" customFormat="1">
      <c r="A528" s="14"/>
      <c r="B528" s="248"/>
      <c r="C528" s="249"/>
      <c r="D528" s="239" t="s">
        <v>217</v>
      </c>
      <c r="E528" s="250" t="s">
        <v>19</v>
      </c>
      <c r="F528" s="251" t="s">
        <v>425</v>
      </c>
      <c r="G528" s="249"/>
      <c r="H528" s="250" t="s">
        <v>19</v>
      </c>
      <c r="I528" s="252"/>
      <c r="J528" s="249"/>
      <c r="K528" s="249"/>
      <c r="L528" s="253"/>
      <c r="M528" s="254"/>
      <c r="N528" s="255"/>
      <c r="O528" s="255"/>
      <c r="P528" s="255"/>
      <c r="Q528" s="255"/>
      <c r="R528" s="255"/>
      <c r="S528" s="255"/>
      <c r="T528" s="25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7" t="s">
        <v>217</v>
      </c>
      <c r="AU528" s="257" t="s">
        <v>85</v>
      </c>
      <c r="AV528" s="14" t="s">
        <v>83</v>
      </c>
      <c r="AW528" s="14" t="s">
        <v>37</v>
      </c>
      <c r="AX528" s="14" t="s">
        <v>75</v>
      </c>
      <c r="AY528" s="257" t="s">
        <v>147</v>
      </c>
    </row>
    <row r="529" s="14" customFormat="1">
      <c r="A529" s="14"/>
      <c r="B529" s="248"/>
      <c r="C529" s="249"/>
      <c r="D529" s="239" t="s">
        <v>217</v>
      </c>
      <c r="E529" s="250" t="s">
        <v>19</v>
      </c>
      <c r="F529" s="251" t="s">
        <v>291</v>
      </c>
      <c r="G529" s="249"/>
      <c r="H529" s="250" t="s">
        <v>19</v>
      </c>
      <c r="I529" s="252"/>
      <c r="J529" s="249"/>
      <c r="K529" s="249"/>
      <c r="L529" s="253"/>
      <c r="M529" s="254"/>
      <c r="N529" s="255"/>
      <c r="O529" s="255"/>
      <c r="P529" s="255"/>
      <c r="Q529" s="255"/>
      <c r="R529" s="255"/>
      <c r="S529" s="255"/>
      <c r="T529" s="25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7" t="s">
        <v>217</v>
      </c>
      <c r="AU529" s="257" t="s">
        <v>85</v>
      </c>
      <c r="AV529" s="14" t="s">
        <v>83</v>
      </c>
      <c r="AW529" s="14" t="s">
        <v>37</v>
      </c>
      <c r="AX529" s="14" t="s">
        <v>75</v>
      </c>
      <c r="AY529" s="257" t="s">
        <v>147</v>
      </c>
    </row>
    <row r="530" s="13" customFormat="1">
      <c r="A530" s="13"/>
      <c r="B530" s="237"/>
      <c r="C530" s="238"/>
      <c r="D530" s="239" t="s">
        <v>217</v>
      </c>
      <c r="E530" s="258" t="s">
        <v>19</v>
      </c>
      <c r="F530" s="240" t="s">
        <v>562</v>
      </c>
      <c r="G530" s="238"/>
      <c r="H530" s="241">
        <v>108.532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217</v>
      </c>
      <c r="AU530" s="247" t="s">
        <v>85</v>
      </c>
      <c r="AV530" s="13" t="s">
        <v>85</v>
      </c>
      <c r="AW530" s="13" t="s">
        <v>37</v>
      </c>
      <c r="AX530" s="13" t="s">
        <v>75</v>
      </c>
      <c r="AY530" s="247" t="s">
        <v>147</v>
      </c>
    </row>
    <row r="531" s="14" customFormat="1">
      <c r="A531" s="14"/>
      <c r="B531" s="248"/>
      <c r="C531" s="249"/>
      <c r="D531" s="239" t="s">
        <v>217</v>
      </c>
      <c r="E531" s="250" t="s">
        <v>19</v>
      </c>
      <c r="F531" s="251" t="s">
        <v>295</v>
      </c>
      <c r="G531" s="249"/>
      <c r="H531" s="250" t="s">
        <v>19</v>
      </c>
      <c r="I531" s="252"/>
      <c r="J531" s="249"/>
      <c r="K531" s="249"/>
      <c r="L531" s="253"/>
      <c r="M531" s="254"/>
      <c r="N531" s="255"/>
      <c r="O531" s="255"/>
      <c r="P531" s="255"/>
      <c r="Q531" s="255"/>
      <c r="R531" s="255"/>
      <c r="S531" s="255"/>
      <c r="T531" s="25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7" t="s">
        <v>217</v>
      </c>
      <c r="AU531" s="257" t="s">
        <v>85</v>
      </c>
      <c r="AV531" s="14" t="s">
        <v>83</v>
      </c>
      <c r="AW531" s="14" t="s">
        <v>37</v>
      </c>
      <c r="AX531" s="14" t="s">
        <v>75</v>
      </c>
      <c r="AY531" s="257" t="s">
        <v>147</v>
      </c>
    </row>
    <row r="532" s="13" customFormat="1">
      <c r="A532" s="13"/>
      <c r="B532" s="237"/>
      <c r="C532" s="238"/>
      <c r="D532" s="239" t="s">
        <v>217</v>
      </c>
      <c r="E532" s="258" t="s">
        <v>19</v>
      </c>
      <c r="F532" s="240" t="s">
        <v>563</v>
      </c>
      <c r="G532" s="238"/>
      <c r="H532" s="241">
        <v>38.93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7" t="s">
        <v>217</v>
      </c>
      <c r="AU532" s="247" t="s">
        <v>85</v>
      </c>
      <c r="AV532" s="13" t="s">
        <v>85</v>
      </c>
      <c r="AW532" s="13" t="s">
        <v>37</v>
      </c>
      <c r="AX532" s="13" t="s">
        <v>75</v>
      </c>
      <c r="AY532" s="247" t="s">
        <v>147</v>
      </c>
    </row>
    <row r="533" s="14" customFormat="1">
      <c r="A533" s="14"/>
      <c r="B533" s="248"/>
      <c r="C533" s="249"/>
      <c r="D533" s="239" t="s">
        <v>217</v>
      </c>
      <c r="E533" s="250" t="s">
        <v>19</v>
      </c>
      <c r="F533" s="251" t="s">
        <v>288</v>
      </c>
      <c r="G533" s="249"/>
      <c r="H533" s="250" t="s">
        <v>19</v>
      </c>
      <c r="I533" s="252"/>
      <c r="J533" s="249"/>
      <c r="K533" s="249"/>
      <c r="L533" s="253"/>
      <c r="M533" s="254"/>
      <c r="N533" s="255"/>
      <c r="O533" s="255"/>
      <c r="P533" s="255"/>
      <c r="Q533" s="255"/>
      <c r="R533" s="255"/>
      <c r="S533" s="255"/>
      <c r="T533" s="25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7" t="s">
        <v>217</v>
      </c>
      <c r="AU533" s="257" t="s">
        <v>85</v>
      </c>
      <c r="AV533" s="14" t="s">
        <v>83</v>
      </c>
      <c r="AW533" s="14" t="s">
        <v>37</v>
      </c>
      <c r="AX533" s="14" t="s">
        <v>75</v>
      </c>
      <c r="AY533" s="257" t="s">
        <v>147</v>
      </c>
    </row>
    <row r="534" s="13" customFormat="1">
      <c r="A534" s="13"/>
      <c r="B534" s="237"/>
      <c r="C534" s="238"/>
      <c r="D534" s="239" t="s">
        <v>217</v>
      </c>
      <c r="E534" s="258" t="s">
        <v>19</v>
      </c>
      <c r="F534" s="240" t="s">
        <v>564</v>
      </c>
      <c r="G534" s="238"/>
      <c r="H534" s="241">
        <v>61.869999999999997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7" t="s">
        <v>217</v>
      </c>
      <c r="AU534" s="247" t="s">
        <v>85</v>
      </c>
      <c r="AV534" s="13" t="s">
        <v>85</v>
      </c>
      <c r="AW534" s="13" t="s">
        <v>37</v>
      </c>
      <c r="AX534" s="13" t="s">
        <v>75</v>
      </c>
      <c r="AY534" s="247" t="s">
        <v>147</v>
      </c>
    </row>
    <row r="535" s="14" customFormat="1">
      <c r="A535" s="14"/>
      <c r="B535" s="248"/>
      <c r="C535" s="249"/>
      <c r="D535" s="239" t="s">
        <v>217</v>
      </c>
      <c r="E535" s="250" t="s">
        <v>19</v>
      </c>
      <c r="F535" s="251" t="s">
        <v>315</v>
      </c>
      <c r="G535" s="249"/>
      <c r="H535" s="250" t="s">
        <v>19</v>
      </c>
      <c r="I535" s="252"/>
      <c r="J535" s="249"/>
      <c r="K535" s="249"/>
      <c r="L535" s="253"/>
      <c r="M535" s="254"/>
      <c r="N535" s="255"/>
      <c r="O535" s="255"/>
      <c r="P535" s="255"/>
      <c r="Q535" s="255"/>
      <c r="R535" s="255"/>
      <c r="S535" s="255"/>
      <c r="T535" s="25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7" t="s">
        <v>217</v>
      </c>
      <c r="AU535" s="257" t="s">
        <v>85</v>
      </c>
      <c r="AV535" s="14" t="s">
        <v>83</v>
      </c>
      <c r="AW535" s="14" t="s">
        <v>37</v>
      </c>
      <c r="AX535" s="14" t="s">
        <v>75</v>
      </c>
      <c r="AY535" s="257" t="s">
        <v>147</v>
      </c>
    </row>
    <row r="536" s="13" customFormat="1">
      <c r="A536" s="13"/>
      <c r="B536" s="237"/>
      <c r="C536" s="238"/>
      <c r="D536" s="239" t="s">
        <v>217</v>
      </c>
      <c r="E536" s="258" t="s">
        <v>19</v>
      </c>
      <c r="F536" s="240" t="s">
        <v>565</v>
      </c>
      <c r="G536" s="238"/>
      <c r="H536" s="241">
        <v>11.92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7" t="s">
        <v>217</v>
      </c>
      <c r="AU536" s="247" t="s">
        <v>85</v>
      </c>
      <c r="AV536" s="13" t="s">
        <v>85</v>
      </c>
      <c r="AW536" s="13" t="s">
        <v>37</v>
      </c>
      <c r="AX536" s="13" t="s">
        <v>75</v>
      </c>
      <c r="AY536" s="247" t="s">
        <v>147</v>
      </c>
    </row>
    <row r="537" s="14" customFormat="1">
      <c r="A537" s="14"/>
      <c r="B537" s="248"/>
      <c r="C537" s="249"/>
      <c r="D537" s="239" t="s">
        <v>217</v>
      </c>
      <c r="E537" s="250" t="s">
        <v>19</v>
      </c>
      <c r="F537" s="251" t="s">
        <v>404</v>
      </c>
      <c r="G537" s="249"/>
      <c r="H537" s="250" t="s">
        <v>19</v>
      </c>
      <c r="I537" s="252"/>
      <c r="J537" s="249"/>
      <c r="K537" s="249"/>
      <c r="L537" s="253"/>
      <c r="M537" s="254"/>
      <c r="N537" s="255"/>
      <c r="O537" s="255"/>
      <c r="P537" s="255"/>
      <c r="Q537" s="255"/>
      <c r="R537" s="255"/>
      <c r="S537" s="255"/>
      <c r="T537" s="25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7" t="s">
        <v>217</v>
      </c>
      <c r="AU537" s="257" t="s">
        <v>85</v>
      </c>
      <c r="AV537" s="14" t="s">
        <v>83</v>
      </c>
      <c r="AW537" s="14" t="s">
        <v>37</v>
      </c>
      <c r="AX537" s="14" t="s">
        <v>75</v>
      </c>
      <c r="AY537" s="257" t="s">
        <v>147</v>
      </c>
    </row>
    <row r="538" s="13" customFormat="1">
      <c r="A538" s="13"/>
      <c r="B538" s="237"/>
      <c r="C538" s="238"/>
      <c r="D538" s="239" t="s">
        <v>217</v>
      </c>
      <c r="E538" s="258" t="s">
        <v>19</v>
      </c>
      <c r="F538" s="240" t="s">
        <v>566</v>
      </c>
      <c r="G538" s="238"/>
      <c r="H538" s="241">
        <v>10.74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217</v>
      </c>
      <c r="AU538" s="247" t="s">
        <v>85</v>
      </c>
      <c r="AV538" s="13" t="s">
        <v>85</v>
      </c>
      <c r="AW538" s="13" t="s">
        <v>37</v>
      </c>
      <c r="AX538" s="13" t="s">
        <v>75</v>
      </c>
      <c r="AY538" s="247" t="s">
        <v>147</v>
      </c>
    </row>
    <row r="539" s="14" customFormat="1">
      <c r="A539" s="14"/>
      <c r="B539" s="248"/>
      <c r="C539" s="249"/>
      <c r="D539" s="239" t="s">
        <v>217</v>
      </c>
      <c r="E539" s="250" t="s">
        <v>19</v>
      </c>
      <c r="F539" s="251" t="s">
        <v>297</v>
      </c>
      <c r="G539" s="249"/>
      <c r="H539" s="250" t="s">
        <v>19</v>
      </c>
      <c r="I539" s="252"/>
      <c r="J539" s="249"/>
      <c r="K539" s="249"/>
      <c r="L539" s="253"/>
      <c r="M539" s="254"/>
      <c r="N539" s="255"/>
      <c r="O539" s="255"/>
      <c r="P539" s="255"/>
      <c r="Q539" s="255"/>
      <c r="R539" s="255"/>
      <c r="S539" s="255"/>
      <c r="T539" s="25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7" t="s">
        <v>217</v>
      </c>
      <c r="AU539" s="257" t="s">
        <v>85</v>
      </c>
      <c r="AV539" s="14" t="s">
        <v>83</v>
      </c>
      <c r="AW539" s="14" t="s">
        <v>37</v>
      </c>
      <c r="AX539" s="14" t="s">
        <v>75</v>
      </c>
      <c r="AY539" s="257" t="s">
        <v>147</v>
      </c>
    </row>
    <row r="540" s="13" customFormat="1">
      <c r="A540" s="13"/>
      <c r="B540" s="237"/>
      <c r="C540" s="238"/>
      <c r="D540" s="239" t="s">
        <v>217</v>
      </c>
      <c r="E540" s="258" t="s">
        <v>19</v>
      </c>
      <c r="F540" s="240" t="s">
        <v>567</v>
      </c>
      <c r="G540" s="238"/>
      <c r="H540" s="241">
        <v>76.805000000000007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7" t="s">
        <v>217</v>
      </c>
      <c r="AU540" s="247" t="s">
        <v>85</v>
      </c>
      <c r="AV540" s="13" t="s">
        <v>85</v>
      </c>
      <c r="AW540" s="13" t="s">
        <v>37</v>
      </c>
      <c r="AX540" s="13" t="s">
        <v>75</v>
      </c>
      <c r="AY540" s="247" t="s">
        <v>147</v>
      </c>
    </row>
    <row r="541" s="14" customFormat="1">
      <c r="A541" s="14"/>
      <c r="B541" s="248"/>
      <c r="C541" s="249"/>
      <c r="D541" s="239" t="s">
        <v>217</v>
      </c>
      <c r="E541" s="250" t="s">
        <v>19</v>
      </c>
      <c r="F541" s="251" t="s">
        <v>299</v>
      </c>
      <c r="G541" s="249"/>
      <c r="H541" s="250" t="s">
        <v>19</v>
      </c>
      <c r="I541" s="252"/>
      <c r="J541" s="249"/>
      <c r="K541" s="249"/>
      <c r="L541" s="253"/>
      <c r="M541" s="254"/>
      <c r="N541" s="255"/>
      <c r="O541" s="255"/>
      <c r="P541" s="255"/>
      <c r="Q541" s="255"/>
      <c r="R541" s="255"/>
      <c r="S541" s="255"/>
      <c r="T541" s="25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7" t="s">
        <v>217</v>
      </c>
      <c r="AU541" s="257" t="s">
        <v>85</v>
      </c>
      <c r="AV541" s="14" t="s">
        <v>83</v>
      </c>
      <c r="AW541" s="14" t="s">
        <v>37</v>
      </c>
      <c r="AX541" s="14" t="s">
        <v>75</v>
      </c>
      <c r="AY541" s="257" t="s">
        <v>147</v>
      </c>
    </row>
    <row r="542" s="13" customFormat="1">
      <c r="A542" s="13"/>
      <c r="B542" s="237"/>
      <c r="C542" s="238"/>
      <c r="D542" s="239" t="s">
        <v>217</v>
      </c>
      <c r="E542" s="258" t="s">
        <v>19</v>
      </c>
      <c r="F542" s="240" t="s">
        <v>568</v>
      </c>
      <c r="G542" s="238"/>
      <c r="H542" s="241">
        <v>63.026000000000003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7" t="s">
        <v>217</v>
      </c>
      <c r="AU542" s="247" t="s">
        <v>85</v>
      </c>
      <c r="AV542" s="13" t="s">
        <v>85</v>
      </c>
      <c r="AW542" s="13" t="s">
        <v>37</v>
      </c>
      <c r="AX542" s="13" t="s">
        <v>75</v>
      </c>
      <c r="AY542" s="247" t="s">
        <v>147</v>
      </c>
    </row>
    <row r="543" s="15" customFormat="1">
      <c r="A543" s="15"/>
      <c r="B543" s="259"/>
      <c r="C543" s="260"/>
      <c r="D543" s="239" t="s">
        <v>217</v>
      </c>
      <c r="E543" s="261" t="s">
        <v>19</v>
      </c>
      <c r="F543" s="262" t="s">
        <v>233</v>
      </c>
      <c r="G543" s="260"/>
      <c r="H543" s="263">
        <v>371.82300000000004</v>
      </c>
      <c r="I543" s="264"/>
      <c r="J543" s="260"/>
      <c r="K543" s="260"/>
      <c r="L543" s="265"/>
      <c r="M543" s="266"/>
      <c r="N543" s="267"/>
      <c r="O543" s="267"/>
      <c r="P543" s="267"/>
      <c r="Q543" s="267"/>
      <c r="R543" s="267"/>
      <c r="S543" s="267"/>
      <c r="T543" s="268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9" t="s">
        <v>217</v>
      </c>
      <c r="AU543" s="269" t="s">
        <v>85</v>
      </c>
      <c r="AV543" s="15" t="s">
        <v>153</v>
      </c>
      <c r="AW543" s="15" t="s">
        <v>37</v>
      </c>
      <c r="AX543" s="15" t="s">
        <v>83</v>
      </c>
      <c r="AY543" s="269" t="s">
        <v>147</v>
      </c>
    </row>
    <row r="544" s="2" customFormat="1" ht="24.15" customHeight="1">
      <c r="A544" s="40"/>
      <c r="B544" s="41"/>
      <c r="C544" s="226" t="s">
        <v>569</v>
      </c>
      <c r="D544" s="226" t="s">
        <v>212</v>
      </c>
      <c r="E544" s="227" t="s">
        <v>570</v>
      </c>
      <c r="F544" s="228" t="s">
        <v>571</v>
      </c>
      <c r="G544" s="229" t="s">
        <v>278</v>
      </c>
      <c r="H544" s="230">
        <v>379.137</v>
      </c>
      <c r="I544" s="231"/>
      <c r="J544" s="232">
        <f>ROUND(I544*H544,2)</f>
        <v>0</v>
      </c>
      <c r="K544" s="233"/>
      <c r="L544" s="234"/>
      <c r="M544" s="235" t="s">
        <v>19</v>
      </c>
      <c r="N544" s="236" t="s">
        <v>46</v>
      </c>
      <c r="O544" s="86"/>
      <c r="P544" s="217">
        <f>O544*H544</f>
        <v>0</v>
      </c>
      <c r="Q544" s="217">
        <v>0.00059999999999999995</v>
      </c>
      <c r="R544" s="217">
        <f>Q544*H544</f>
        <v>0.22748219999999997</v>
      </c>
      <c r="S544" s="217">
        <v>0</v>
      </c>
      <c r="T544" s="218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9" t="s">
        <v>186</v>
      </c>
      <c r="AT544" s="219" t="s">
        <v>212</v>
      </c>
      <c r="AU544" s="219" t="s">
        <v>85</v>
      </c>
      <c r="AY544" s="19" t="s">
        <v>147</v>
      </c>
      <c r="BE544" s="220">
        <f>IF(N544="základní",J544,0)</f>
        <v>0</v>
      </c>
      <c r="BF544" s="220">
        <f>IF(N544="snížená",J544,0)</f>
        <v>0</v>
      </c>
      <c r="BG544" s="220">
        <f>IF(N544="zákl. přenesená",J544,0)</f>
        <v>0</v>
      </c>
      <c r="BH544" s="220">
        <f>IF(N544="sníž. přenesená",J544,0)</f>
        <v>0</v>
      </c>
      <c r="BI544" s="220">
        <f>IF(N544="nulová",J544,0)</f>
        <v>0</v>
      </c>
      <c r="BJ544" s="19" t="s">
        <v>83</v>
      </c>
      <c r="BK544" s="220">
        <f>ROUND(I544*H544,2)</f>
        <v>0</v>
      </c>
      <c r="BL544" s="19" t="s">
        <v>153</v>
      </c>
      <c r="BM544" s="219" t="s">
        <v>572</v>
      </c>
    </row>
    <row r="545" s="13" customFormat="1">
      <c r="A545" s="13"/>
      <c r="B545" s="237"/>
      <c r="C545" s="238"/>
      <c r="D545" s="239" t="s">
        <v>217</v>
      </c>
      <c r="E545" s="238"/>
      <c r="F545" s="240" t="s">
        <v>573</v>
      </c>
      <c r="G545" s="238"/>
      <c r="H545" s="241">
        <v>379.137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7" t="s">
        <v>217</v>
      </c>
      <c r="AU545" s="247" t="s">
        <v>85</v>
      </c>
      <c r="AV545" s="13" t="s">
        <v>85</v>
      </c>
      <c r="AW545" s="13" t="s">
        <v>4</v>
      </c>
      <c r="AX545" s="13" t="s">
        <v>83</v>
      </c>
      <c r="AY545" s="247" t="s">
        <v>147</v>
      </c>
    </row>
    <row r="546" s="2" customFormat="1" ht="24.15" customHeight="1">
      <c r="A546" s="40"/>
      <c r="B546" s="41"/>
      <c r="C546" s="226" t="s">
        <v>574</v>
      </c>
      <c r="D546" s="226" t="s">
        <v>212</v>
      </c>
      <c r="E546" s="227" t="s">
        <v>575</v>
      </c>
      <c r="F546" s="228" t="s">
        <v>576</v>
      </c>
      <c r="G546" s="229" t="s">
        <v>278</v>
      </c>
      <c r="H546" s="230">
        <v>10.74</v>
      </c>
      <c r="I546" s="231"/>
      <c r="J546" s="232">
        <f>ROUND(I546*H546,2)</f>
        <v>0</v>
      </c>
      <c r="K546" s="233"/>
      <c r="L546" s="234"/>
      <c r="M546" s="235" t="s">
        <v>19</v>
      </c>
      <c r="N546" s="236" t="s">
        <v>46</v>
      </c>
      <c r="O546" s="86"/>
      <c r="P546" s="217">
        <f>O546*H546</f>
        <v>0</v>
      </c>
      <c r="Q546" s="217">
        <v>0.00032000000000000003</v>
      </c>
      <c r="R546" s="217">
        <f>Q546*H546</f>
        <v>0.0034368000000000003</v>
      </c>
      <c r="S546" s="217">
        <v>0</v>
      </c>
      <c r="T546" s="218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19" t="s">
        <v>186</v>
      </c>
      <c r="AT546" s="219" t="s">
        <v>212</v>
      </c>
      <c r="AU546" s="219" t="s">
        <v>85</v>
      </c>
      <c r="AY546" s="19" t="s">
        <v>147</v>
      </c>
      <c r="BE546" s="220">
        <f>IF(N546="základní",J546,0)</f>
        <v>0</v>
      </c>
      <c r="BF546" s="220">
        <f>IF(N546="snížená",J546,0)</f>
        <v>0</v>
      </c>
      <c r="BG546" s="220">
        <f>IF(N546="zákl. přenesená",J546,0)</f>
        <v>0</v>
      </c>
      <c r="BH546" s="220">
        <f>IF(N546="sníž. přenesená",J546,0)</f>
        <v>0</v>
      </c>
      <c r="BI546" s="220">
        <f>IF(N546="nulová",J546,0)</f>
        <v>0</v>
      </c>
      <c r="BJ546" s="19" t="s">
        <v>83</v>
      </c>
      <c r="BK546" s="220">
        <f>ROUND(I546*H546,2)</f>
        <v>0</v>
      </c>
      <c r="BL546" s="19" t="s">
        <v>153</v>
      </c>
      <c r="BM546" s="219" t="s">
        <v>577</v>
      </c>
    </row>
    <row r="547" s="14" customFormat="1">
      <c r="A547" s="14"/>
      <c r="B547" s="248"/>
      <c r="C547" s="249"/>
      <c r="D547" s="239" t="s">
        <v>217</v>
      </c>
      <c r="E547" s="250" t="s">
        <v>19</v>
      </c>
      <c r="F547" s="251" t="s">
        <v>404</v>
      </c>
      <c r="G547" s="249"/>
      <c r="H547" s="250" t="s">
        <v>19</v>
      </c>
      <c r="I547" s="252"/>
      <c r="J547" s="249"/>
      <c r="K547" s="249"/>
      <c r="L547" s="253"/>
      <c r="M547" s="254"/>
      <c r="N547" s="255"/>
      <c r="O547" s="255"/>
      <c r="P547" s="255"/>
      <c r="Q547" s="255"/>
      <c r="R547" s="255"/>
      <c r="S547" s="255"/>
      <c r="T547" s="25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7" t="s">
        <v>217</v>
      </c>
      <c r="AU547" s="257" t="s">
        <v>85</v>
      </c>
      <c r="AV547" s="14" t="s">
        <v>83</v>
      </c>
      <c r="AW547" s="14" t="s">
        <v>37</v>
      </c>
      <c r="AX547" s="14" t="s">
        <v>75</v>
      </c>
      <c r="AY547" s="257" t="s">
        <v>147</v>
      </c>
    </row>
    <row r="548" s="13" customFormat="1">
      <c r="A548" s="13"/>
      <c r="B548" s="237"/>
      <c r="C548" s="238"/>
      <c r="D548" s="239" t="s">
        <v>217</v>
      </c>
      <c r="E548" s="258" t="s">
        <v>19</v>
      </c>
      <c r="F548" s="240" t="s">
        <v>566</v>
      </c>
      <c r="G548" s="238"/>
      <c r="H548" s="241">
        <v>10.74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7" t="s">
        <v>217</v>
      </c>
      <c r="AU548" s="247" t="s">
        <v>85</v>
      </c>
      <c r="AV548" s="13" t="s">
        <v>85</v>
      </c>
      <c r="AW548" s="13" t="s">
        <v>37</v>
      </c>
      <c r="AX548" s="13" t="s">
        <v>83</v>
      </c>
      <c r="AY548" s="247" t="s">
        <v>147</v>
      </c>
    </row>
    <row r="549" s="2" customFormat="1" ht="24.15" customHeight="1">
      <c r="A549" s="40"/>
      <c r="B549" s="41"/>
      <c r="C549" s="207" t="s">
        <v>578</v>
      </c>
      <c r="D549" s="207" t="s">
        <v>149</v>
      </c>
      <c r="E549" s="208" t="s">
        <v>579</v>
      </c>
      <c r="F549" s="209" t="s">
        <v>580</v>
      </c>
      <c r="G549" s="210" t="s">
        <v>278</v>
      </c>
      <c r="H549" s="211">
        <v>2822.8780000000002</v>
      </c>
      <c r="I549" s="212"/>
      <c r="J549" s="213">
        <f>ROUND(I549*H549,2)</f>
        <v>0</v>
      </c>
      <c r="K549" s="214"/>
      <c r="L549" s="46"/>
      <c r="M549" s="215" t="s">
        <v>19</v>
      </c>
      <c r="N549" s="216" t="s">
        <v>46</v>
      </c>
      <c r="O549" s="86"/>
      <c r="P549" s="217">
        <f>O549*H549</f>
        <v>0</v>
      </c>
      <c r="Q549" s="217">
        <v>0</v>
      </c>
      <c r="R549" s="217">
        <f>Q549*H549</f>
        <v>0</v>
      </c>
      <c r="S549" s="217">
        <v>0</v>
      </c>
      <c r="T549" s="218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9" t="s">
        <v>153</v>
      </c>
      <c r="AT549" s="219" t="s">
        <v>149</v>
      </c>
      <c r="AU549" s="219" t="s">
        <v>85</v>
      </c>
      <c r="AY549" s="19" t="s">
        <v>147</v>
      </c>
      <c r="BE549" s="220">
        <f>IF(N549="základní",J549,0)</f>
        <v>0</v>
      </c>
      <c r="BF549" s="220">
        <f>IF(N549="snížená",J549,0)</f>
        <v>0</v>
      </c>
      <c r="BG549" s="220">
        <f>IF(N549="zákl. přenesená",J549,0)</f>
        <v>0</v>
      </c>
      <c r="BH549" s="220">
        <f>IF(N549="sníž. přenesená",J549,0)</f>
        <v>0</v>
      </c>
      <c r="BI549" s="220">
        <f>IF(N549="nulová",J549,0)</f>
        <v>0</v>
      </c>
      <c r="BJ549" s="19" t="s">
        <v>83</v>
      </c>
      <c r="BK549" s="220">
        <f>ROUND(I549*H549,2)</f>
        <v>0</v>
      </c>
      <c r="BL549" s="19" t="s">
        <v>153</v>
      </c>
      <c r="BM549" s="219" t="s">
        <v>581</v>
      </c>
    </row>
    <row r="550" s="2" customFormat="1">
      <c r="A550" s="40"/>
      <c r="B550" s="41"/>
      <c r="C550" s="42"/>
      <c r="D550" s="221" t="s">
        <v>155</v>
      </c>
      <c r="E550" s="42"/>
      <c r="F550" s="222" t="s">
        <v>582</v>
      </c>
      <c r="G550" s="42"/>
      <c r="H550" s="42"/>
      <c r="I550" s="223"/>
      <c r="J550" s="42"/>
      <c r="K550" s="42"/>
      <c r="L550" s="46"/>
      <c r="M550" s="224"/>
      <c r="N550" s="225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155</v>
      </c>
      <c r="AU550" s="19" t="s">
        <v>85</v>
      </c>
    </row>
    <row r="551" s="14" customFormat="1">
      <c r="A551" s="14"/>
      <c r="B551" s="248"/>
      <c r="C551" s="249"/>
      <c r="D551" s="239" t="s">
        <v>217</v>
      </c>
      <c r="E551" s="250" t="s">
        <v>19</v>
      </c>
      <c r="F551" s="251" t="s">
        <v>583</v>
      </c>
      <c r="G551" s="249"/>
      <c r="H551" s="250" t="s">
        <v>19</v>
      </c>
      <c r="I551" s="252"/>
      <c r="J551" s="249"/>
      <c r="K551" s="249"/>
      <c r="L551" s="253"/>
      <c r="M551" s="254"/>
      <c r="N551" s="255"/>
      <c r="O551" s="255"/>
      <c r="P551" s="255"/>
      <c r="Q551" s="255"/>
      <c r="R551" s="255"/>
      <c r="S551" s="255"/>
      <c r="T551" s="25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7" t="s">
        <v>217</v>
      </c>
      <c r="AU551" s="257" t="s">
        <v>85</v>
      </c>
      <c r="AV551" s="14" t="s">
        <v>83</v>
      </c>
      <c r="AW551" s="14" t="s">
        <v>37</v>
      </c>
      <c r="AX551" s="14" t="s">
        <v>75</v>
      </c>
      <c r="AY551" s="257" t="s">
        <v>147</v>
      </c>
    </row>
    <row r="552" s="13" customFormat="1">
      <c r="A552" s="13"/>
      <c r="B552" s="237"/>
      <c r="C552" s="238"/>
      <c r="D552" s="239" t="s">
        <v>217</v>
      </c>
      <c r="E552" s="258" t="s">
        <v>19</v>
      </c>
      <c r="F552" s="240" t="s">
        <v>584</v>
      </c>
      <c r="G552" s="238"/>
      <c r="H552" s="241">
        <v>1646.7370000000001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7" t="s">
        <v>217</v>
      </c>
      <c r="AU552" s="247" t="s">
        <v>85</v>
      </c>
      <c r="AV552" s="13" t="s">
        <v>85</v>
      </c>
      <c r="AW552" s="13" t="s">
        <v>37</v>
      </c>
      <c r="AX552" s="13" t="s">
        <v>75</v>
      </c>
      <c r="AY552" s="247" t="s">
        <v>147</v>
      </c>
    </row>
    <row r="553" s="14" customFormat="1">
      <c r="A553" s="14"/>
      <c r="B553" s="248"/>
      <c r="C553" s="249"/>
      <c r="D553" s="239" t="s">
        <v>217</v>
      </c>
      <c r="E553" s="250" t="s">
        <v>19</v>
      </c>
      <c r="F553" s="251" t="s">
        <v>585</v>
      </c>
      <c r="G553" s="249"/>
      <c r="H553" s="250" t="s">
        <v>19</v>
      </c>
      <c r="I553" s="252"/>
      <c r="J553" s="249"/>
      <c r="K553" s="249"/>
      <c r="L553" s="253"/>
      <c r="M553" s="254"/>
      <c r="N553" s="255"/>
      <c r="O553" s="255"/>
      <c r="P553" s="255"/>
      <c r="Q553" s="255"/>
      <c r="R553" s="255"/>
      <c r="S553" s="255"/>
      <c r="T553" s="25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7" t="s">
        <v>217</v>
      </c>
      <c r="AU553" s="257" t="s">
        <v>85</v>
      </c>
      <c r="AV553" s="14" t="s">
        <v>83</v>
      </c>
      <c r="AW553" s="14" t="s">
        <v>37</v>
      </c>
      <c r="AX553" s="14" t="s">
        <v>75</v>
      </c>
      <c r="AY553" s="257" t="s">
        <v>147</v>
      </c>
    </row>
    <row r="554" s="13" customFormat="1">
      <c r="A554" s="13"/>
      <c r="B554" s="237"/>
      <c r="C554" s="238"/>
      <c r="D554" s="239" t="s">
        <v>217</v>
      </c>
      <c r="E554" s="258" t="s">
        <v>19</v>
      </c>
      <c r="F554" s="240" t="s">
        <v>586</v>
      </c>
      <c r="G554" s="238"/>
      <c r="H554" s="241">
        <v>764.55899999999997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7" t="s">
        <v>217</v>
      </c>
      <c r="AU554" s="247" t="s">
        <v>85</v>
      </c>
      <c r="AV554" s="13" t="s">
        <v>85</v>
      </c>
      <c r="AW554" s="13" t="s">
        <v>37</v>
      </c>
      <c r="AX554" s="13" t="s">
        <v>75</v>
      </c>
      <c r="AY554" s="247" t="s">
        <v>147</v>
      </c>
    </row>
    <row r="555" s="14" customFormat="1">
      <c r="A555" s="14"/>
      <c r="B555" s="248"/>
      <c r="C555" s="249"/>
      <c r="D555" s="239" t="s">
        <v>217</v>
      </c>
      <c r="E555" s="250" t="s">
        <v>19</v>
      </c>
      <c r="F555" s="251" t="s">
        <v>587</v>
      </c>
      <c r="G555" s="249"/>
      <c r="H555" s="250" t="s">
        <v>19</v>
      </c>
      <c r="I555" s="252"/>
      <c r="J555" s="249"/>
      <c r="K555" s="249"/>
      <c r="L555" s="253"/>
      <c r="M555" s="254"/>
      <c r="N555" s="255"/>
      <c r="O555" s="255"/>
      <c r="P555" s="255"/>
      <c r="Q555" s="255"/>
      <c r="R555" s="255"/>
      <c r="S555" s="255"/>
      <c r="T555" s="25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7" t="s">
        <v>217</v>
      </c>
      <c r="AU555" s="257" t="s">
        <v>85</v>
      </c>
      <c r="AV555" s="14" t="s">
        <v>83</v>
      </c>
      <c r="AW555" s="14" t="s">
        <v>37</v>
      </c>
      <c r="AX555" s="14" t="s">
        <v>75</v>
      </c>
      <c r="AY555" s="257" t="s">
        <v>147</v>
      </c>
    </row>
    <row r="556" s="13" customFormat="1">
      <c r="A556" s="13"/>
      <c r="B556" s="237"/>
      <c r="C556" s="238"/>
      <c r="D556" s="239" t="s">
        <v>217</v>
      </c>
      <c r="E556" s="258" t="s">
        <v>19</v>
      </c>
      <c r="F556" s="240" t="s">
        <v>588</v>
      </c>
      <c r="G556" s="238"/>
      <c r="H556" s="241">
        <v>205.791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217</v>
      </c>
      <c r="AU556" s="247" t="s">
        <v>85</v>
      </c>
      <c r="AV556" s="13" t="s">
        <v>85</v>
      </c>
      <c r="AW556" s="13" t="s">
        <v>37</v>
      </c>
      <c r="AX556" s="13" t="s">
        <v>75</v>
      </c>
      <c r="AY556" s="247" t="s">
        <v>147</v>
      </c>
    </row>
    <row r="557" s="14" customFormat="1">
      <c r="A557" s="14"/>
      <c r="B557" s="248"/>
      <c r="C557" s="249"/>
      <c r="D557" s="239" t="s">
        <v>217</v>
      </c>
      <c r="E557" s="250" t="s">
        <v>19</v>
      </c>
      <c r="F557" s="251" t="s">
        <v>589</v>
      </c>
      <c r="G557" s="249"/>
      <c r="H557" s="250" t="s">
        <v>19</v>
      </c>
      <c r="I557" s="252"/>
      <c r="J557" s="249"/>
      <c r="K557" s="249"/>
      <c r="L557" s="253"/>
      <c r="M557" s="254"/>
      <c r="N557" s="255"/>
      <c r="O557" s="255"/>
      <c r="P557" s="255"/>
      <c r="Q557" s="255"/>
      <c r="R557" s="255"/>
      <c r="S557" s="255"/>
      <c r="T557" s="25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7" t="s">
        <v>217</v>
      </c>
      <c r="AU557" s="257" t="s">
        <v>85</v>
      </c>
      <c r="AV557" s="14" t="s">
        <v>83</v>
      </c>
      <c r="AW557" s="14" t="s">
        <v>37</v>
      </c>
      <c r="AX557" s="14" t="s">
        <v>75</v>
      </c>
      <c r="AY557" s="257" t="s">
        <v>147</v>
      </c>
    </row>
    <row r="558" s="13" customFormat="1">
      <c r="A558" s="13"/>
      <c r="B558" s="237"/>
      <c r="C558" s="238"/>
      <c r="D558" s="239" t="s">
        <v>217</v>
      </c>
      <c r="E558" s="258" t="s">
        <v>19</v>
      </c>
      <c r="F558" s="240" t="s">
        <v>588</v>
      </c>
      <c r="G558" s="238"/>
      <c r="H558" s="241">
        <v>205.791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7" t="s">
        <v>217</v>
      </c>
      <c r="AU558" s="247" t="s">
        <v>85</v>
      </c>
      <c r="AV558" s="13" t="s">
        <v>85</v>
      </c>
      <c r="AW558" s="13" t="s">
        <v>37</v>
      </c>
      <c r="AX558" s="13" t="s">
        <v>75</v>
      </c>
      <c r="AY558" s="247" t="s">
        <v>147</v>
      </c>
    </row>
    <row r="559" s="15" customFormat="1">
      <c r="A559" s="15"/>
      <c r="B559" s="259"/>
      <c r="C559" s="260"/>
      <c r="D559" s="239" t="s">
        <v>217</v>
      </c>
      <c r="E559" s="261" t="s">
        <v>19</v>
      </c>
      <c r="F559" s="262" t="s">
        <v>233</v>
      </c>
      <c r="G559" s="260"/>
      <c r="H559" s="263">
        <v>2822.8780000000006</v>
      </c>
      <c r="I559" s="264"/>
      <c r="J559" s="260"/>
      <c r="K559" s="260"/>
      <c r="L559" s="265"/>
      <c r="M559" s="266"/>
      <c r="N559" s="267"/>
      <c r="O559" s="267"/>
      <c r="P559" s="267"/>
      <c r="Q559" s="267"/>
      <c r="R559" s="267"/>
      <c r="S559" s="267"/>
      <c r="T559" s="268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9" t="s">
        <v>217</v>
      </c>
      <c r="AU559" s="269" t="s">
        <v>85</v>
      </c>
      <c r="AV559" s="15" t="s">
        <v>153</v>
      </c>
      <c r="AW559" s="15" t="s">
        <v>37</v>
      </c>
      <c r="AX559" s="15" t="s">
        <v>83</v>
      </c>
      <c r="AY559" s="269" t="s">
        <v>147</v>
      </c>
    </row>
    <row r="560" s="2" customFormat="1" ht="24.15" customHeight="1">
      <c r="A560" s="40"/>
      <c r="B560" s="41"/>
      <c r="C560" s="226" t="s">
        <v>590</v>
      </c>
      <c r="D560" s="226" t="s">
        <v>212</v>
      </c>
      <c r="E560" s="227" t="s">
        <v>591</v>
      </c>
      <c r="F560" s="228" t="s">
        <v>592</v>
      </c>
      <c r="G560" s="229" t="s">
        <v>278</v>
      </c>
      <c r="H560" s="230">
        <v>1646.7370000000001</v>
      </c>
      <c r="I560" s="231"/>
      <c r="J560" s="232">
        <f>ROUND(I560*H560,2)</f>
        <v>0</v>
      </c>
      <c r="K560" s="233"/>
      <c r="L560" s="234"/>
      <c r="M560" s="235" t="s">
        <v>19</v>
      </c>
      <c r="N560" s="236" t="s">
        <v>46</v>
      </c>
      <c r="O560" s="86"/>
      <c r="P560" s="217">
        <f>O560*H560</f>
        <v>0</v>
      </c>
      <c r="Q560" s="217">
        <v>0.00012</v>
      </c>
      <c r="R560" s="217">
        <f>Q560*H560</f>
        <v>0.19760844000000002</v>
      </c>
      <c r="S560" s="217">
        <v>0</v>
      </c>
      <c r="T560" s="218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9" t="s">
        <v>186</v>
      </c>
      <c r="AT560" s="219" t="s">
        <v>212</v>
      </c>
      <c r="AU560" s="219" t="s">
        <v>85</v>
      </c>
      <c r="AY560" s="19" t="s">
        <v>147</v>
      </c>
      <c r="BE560" s="220">
        <f>IF(N560="základní",J560,0)</f>
        <v>0</v>
      </c>
      <c r="BF560" s="220">
        <f>IF(N560="snížená",J560,0)</f>
        <v>0</v>
      </c>
      <c r="BG560" s="220">
        <f>IF(N560="zákl. přenesená",J560,0)</f>
        <v>0</v>
      </c>
      <c r="BH560" s="220">
        <f>IF(N560="sníž. přenesená",J560,0)</f>
        <v>0</v>
      </c>
      <c r="BI560" s="220">
        <f>IF(N560="nulová",J560,0)</f>
        <v>0</v>
      </c>
      <c r="BJ560" s="19" t="s">
        <v>83</v>
      </c>
      <c r="BK560" s="220">
        <f>ROUND(I560*H560,2)</f>
        <v>0</v>
      </c>
      <c r="BL560" s="19" t="s">
        <v>153</v>
      </c>
      <c r="BM560" s="219" t="s">
        <v>593</v>
      </c>
    </row>
    <row r="561" s="14" customFormat="1">
      <c r="A561" s="14"/>
      <c r="B561" s="248"/>
      <c r="C561" s="249"/>
      <c r="D561" s="239" t="s">
        <v>217</v>
      </c>
      <c r="E561" s="250" t="s">
        <v>19</v>
      </c>
      <c r="F561" s="251" t="s">
        <v>291</v>
      </c>
      <c r="G561" s="249"/>
      <c r="H561" s="250" t="s">
        <v>19</v>
      </c>
      <c r="I561" s="252"/>
      <c r="J561" s="249"/>
      <c r="K561" s="249"/>
      <c r="L561" s="253"/>
      <c r="M561" s="254"/>
      <c r="N561" s="255"/>
      <c r="O561" s="255"/>
      <c r="P561" s="255"/>
      <c r="Q561" s="255"/>
      <c r="R561" s="255"/>
      <c r="S561" s="255"/>
      <c r="T561" s="25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7" t="s">
        <v>217</v>
      </c>
      <c r="AU561" s="257" t="s">
        <v>85</v>
      </c>
      <c r="AV561" s="14" t="s">
        <v>83</v>
      </c>
      <c r="AW561" s="14" t="s">
        <v>37</v>
      </c>
      <c r="AX561" s="14" t="s">
        <v>75</v>
      </c>
      <c r="AY561" s="257" t="s">
        <v>147</v>
      </c>
    </row>
    <row r="562" s="13" customFormat="1">
      <c r="A562" s="13"/>
      <c r="B562" s="237"/>
      <c r="C562" s="238"/>
      <c r="D562" s="239" t="s">
        <v>217</v>
      </c>
      <c r="E562" s="258" t="s">
        <v>19</v>
      </c>
      <c r="F562" s="240" t="s">
        <v>594</v>
      </c>
      <c r="G562" s="238"/>
      <c r="H562" s="241">
        <v>177.5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217</v>
      </c>
      <c r="AU562" s="247" t="s">
        <v>85</v>
      </c>
      <c r="AV562" s="13" t="s">
        <v>85</v>
      </c>
      <c r="AW562" s="13" t="s">
        <v>37</v>
      </c>
      <c r="AX562" s="13" t="s">
        <v>75</v>
      </c>
      <c r="AY562" s="247" t="s">
        <v>147</v>
      </c>
    </row>
    <row r="563" s="14" customFormat="1">
      <c r="A563" s="14"/>
      <c r="B563" s="248"/>
      <c r="C563" s="249"/>
      <c r="D563" s="239" t="s">
        <v>217</v>
      </c>
      <c r="E563" s="250" t="s">
        <v>19</v>
      </c>
      <c r="F563" s="251" t="s">
        <v>315</v>
      </c>
      <c r="G563" s="249"/>
      <c r="H563" s="250" t="s">
        <v>19</v>
      </c>
      <c r="I563" s="252"/>
      <c r="J563" s="249"/>
      <c r="K563" s="249"/>
      <c r="L563" s="253"/>
      <c r="M563" s="254"/>
      <c r="N563" s="255"/>
      <c r="O563" s="255"/>
      <c r="P563" s="255"/>
      <c r="Q563" s="255"/>
      <c r="R563" s="255"/>
      <c r="S563" s="255"/>
      <c r="T563" s="25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7" t="s">
        <v>217</v>
      </c>
      <c r="AU563" s="257" t="s">
        <v>85</v>
      </c>
      <c r="AV563" s="14" t="s">
        <v>83</v>
      </c>
      <c r="AW563" s="14" t="s">
        <v>37</v>
      </c>
      <c r="AX563" s="14" t="s">
        <v>75</v>
      </c>
      <c r="AY563" s="257" t="s">
        <v>147</v>
      </c>
    </row>
    <row r="564" s="13" customFormat="1">
      <c r="A564" s="13"/>
      <c r="B564" s="237"/>
      <c r="C564" s="238"/>
      <c r="D564" s="239" t="s">
        <v>217</v>
      </c>
      <c r="E564" s="258" t="s">
        <v>19</v>
      </c>
      <c r="F564" s="240" t="s">
        <v>595</v>
      </c>
      <c r="G564" s="238"/>
      <c r="H564" s="241">
        <v>41.57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7" t="s">
        <v>217</v>
      </c>
      <c r="AU564" s="247" t="s">
        <v>85</v>
      </c>
      <c r="AV564" s="13" t="s">
        <v>85</v>
      </c>
      <c r="AW564" s="13" t="s">
        <v>37</v>
      </c>
      <c r="AX564" s="13" t="s">
        <v>75</v>
      </c>
      <c r="AY564" s="247" t="s">
        <v>147</v>
      </c>
    </row>
    <row r="565" s="14" customFormat="1">
      <c r="A565" s="14"/>
      <c r="B565" s="248"/>
      <c r="C565" s="249"/>
      <c r="D565" s="239" t="s">
        <v>217</v>
      </c>
      <c r="E565" s="250" t="s">
        <v>19</v>
      </c>
      <c r="F565" s="251" t="s">
        <v>295</v>
      </c>
      <c r="G565" s="249"/>
      <c r="H565" s="250" t="s">
        <v>19</v>
      </c>
      <c r="I565" s="252"/>
      <c r="J565" s="249"/>
      <c r="K565" s="249"/>
      <c r="L565" s="253"/>
      <c r="M565" s="254"/>
      <c r="N565" s="255"/>
      <c r="O565" s="255"/>
      <c r="P565" s="255"/>
      <c r="Q565" s="255"/>
      <c r="R565" s="255"/>
      <c r="S565" s="255"/>
      <c r="T565" s="25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7" t="s">
        <v>217</v>
      </c>
      <c r="AU565" s="257" t="s">
        <v>85</v>
      </c>
      <c r="AV565" s="14" t="s">
        <v>83</v>
      </c>
      <c r="AW565" s="14" t="s">
        <v>37</v>
      </c>
      <c r="AX565" s="14" t="s">
        <v>75</v>
      </c>
      <c r="AY565" s="257" t="s">
        <v>147</v>
      </c>
    </row>
    <row r="566" s="13" customFormat="1">
      <c r="A566" s="13"/>
      <c r="B566" s="237"/>
      <c r="C566" s="238"/>
      <c r="D566" s="239" t="s">
        <v>217</v>
      </c>
      <c r="E566" s="258" t="s">
        <v>19</v>
      </c>
      <c r="F566" s="240" t="s">
        <v>596</v>
      </c>
      <c r="G566" s="238"/>
      <c r="H566" s="241">
        <v>94.599999999999994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7" t="s">
        <v>217</v>
      </c>
      <c r="AU566" s="247" t="s">
        <v>85</v>
      </c>
      <c r="AV566" s="13" t="s">
        <v>85</v>
      </c>
      <c r="AW566" s="13" t="s">
        <v>37</v>
      </c>
      <c r="AX566" s="13" t="s">
        <v>75</v>
      </c>
      <c r="AY566" s="247" t="s">
        <v>147</v>
      </c>
    </row>
    <row r="567" s="14" customFormat="1">
      <c r="A567" s="14"/>
      <c r="B567" s="248"/>
      <c r="C567" s="249"/>
      <c r="D567" s="239" t="s">
        <v>217</v>
      </c>
      <c r="E567" s="250" t="s">
        <v>19</v>
      </c>
      <c r="F567" s="251" t="s">
        <v>288</v>
      </c>
      <c r="G567" s="249"/>
      <c r="H567" s="250" t="s">
        <v>19</v>
      </c>
      <c r="I567" s="252"/>
      <c r="J567" s="249"/>
      <c r="K567" s="249"/>
      <c r="L567" s="253"/>
      <c r="M567" s="254"/>
      <c r="N567" s="255"/>
      <c r="O567" s="255"/>
      <c r="P567" s="255"/>
      <c r="Q567" s="255"/>
      <c r="R567" s="255"/>
      <c r="S567" s="255"/>
      <c r="T567" s="25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7" t="s">
        <v>217</v>
      </c>
      <c r="AU567" s="257" t="s">
        <v>85</v>
      </c>
      <c r="AV567" s="14" t="s">
        <v>83</v>
      </c>
      <c r="AW567" s="14" t="s">
        <v>37</v>
      </c>
      <c r="AX567" s="14" t="s">
        <v>75</v>
      </c>
      <c r="AY567" s="257" t="s">
        <v>147</v>
      </c>
    </row>
    <row r="568" s="13" customFormat="1">
      <c r="A568" s="13"/>
      <c r="B568" s="237"/>
      <c r="C568" s="238"/>
      <c r="D568" s="239" t="s">
        <v>217</v>
      </c>
      <c r="E568" s="258" t="s">
        <v>19</v>
      </c>
      <c r="F568" s="240" t="s">
        <v>597</v>
      </c>
      <c r="G568" s="238"/>
      <c r="H568" s="241">
        <v>180.30000000000001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7" t="s">
        <v>217</v>
      </c>
      <c r="AU568" s="247" t="s">
        <v>85</v>
      </c>
      <c r="AV568" s="13" t="s">
        <v>85</v>
      </c>
      <c r="AW568" s="13" t="s">
        <v>37</v>
      </c>
      <c r="AX568" s="13" t="s">
        <v>75</v>
      </c>
      <c r="AY568" s="247" t="s">
        <v>147</v>
      </c>
    </row>
    <row r="569" s="14" customFormat="1">
      <c r="A569" s="14"/>
      <c r="B569" s="248"/>
      <c r="C569" s="249"/>
      <c r="D569" s="239" t="s">
        <v>217</v>
      </c>
      <c r="E569" s="250" t="s">
        <v>19</v>
      </c>
      <c r="F569" s="251" t="s">
        <v>297</v>
      </c>
      <c r="G569" s="249"/>
      <c r="H569" s="250" t="s">
        <v>19</v>
      </c>
      <c r="I569" s="252"/>
      <c r="J569" s="249"/>
      <c r="K569" s="249"/>
      <c r="L569" s="253"/>
      <c r="M569" s="254"/>
      <c r="N569" s="255"/>
      <c r="O569" s="255"/>
      <c r="P569" s="255"/>
      <c r="Q569" s="255"/>
      <c r="R569" s="255"/>
      <c r="S569" s="255"/>
      <c r="T569" s="25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7" t="s">
        <v>217</v>
      </c>
      <c r="AU569" s="257" t="s">
        <v>85</v>
      </c>
      <c r="AV569" s="14" t="s">
        <v>83</v>
      </c>
      <c r="AW569" s="14" t="s">
        <v>37</v>
      </c>
      <c r="AX569" s="14" t="s">
        <v>75</v>
      </c>
      <c r="AY569" s="257" t="s">
        <v>147</v>
      </c>
    </row>
    <row r="570" s="13" customFormat="1">
      <c r="A570" s="13"/>
      <c r="B570" s="237"/>
      <c r="C570" s="238"/>
      <c r="D570" s="239" t="s">
        <v>217</v>
      </c>
      <c r="E570" s="258" t="s">
        <v>19</v>
      </c>
      <c r="F570" s="240" t="s">
        <v>598</v>
      </c>
      <c r="G570" s="238"/>
      <c r="H570" s="241">
        <v>188.59999999999999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217</v>
      </c>
      <c r="AU570" s="247" t="s">
        <v>85</v>
      </c>
      <c r="AV570" s="13" t="s">
        <v>85</v>
      </c>
      <c r="AW570" s="13" t="s">
        <v>37</v>
      </c>
      <c r="AX570" s="13" t="s">
        <v>75</v>
      </c>
      <c r="AY570" s="247" t="s">
        <v>147</v>
      </c>
    </row>
    <row r="571" s="14" customFormat="1">
      <c r="A571" s="14"/>
      <c r="B571" s="248"/>
      <c r="C571" s="249"/>
      <c r="D571" s="239" t="s">
        <v>217</v>
      </c>
      <c r="E571" s="250" t="s">
        <v>19</v>
      </c>
      <c r="F571" s="251" t="s">
        <v>299</v>
      </c>
      <c r="G571" s="249"/>
      <c r="H571" s="250" t="s">
        <v>19</v>
      </c>
      <c r="I571" s="252"/>
      <c r="J571" s="249"/>
      <c r="K571" s="249"/>
      <c r="L571" s="253"/>
      <c r="M571" s="254"/>
      <c r="N571" s="255"/>
      <c r="O571" s="255"/>
      <c r="P571" s="255"/>
      <c r="Q571" s="255"/>
      <c r="R571" s="255"/>
      <c r="S571" s="255"/>
      <c r="T571" s="25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7" t="s">
        <v>217</v>
      </c>
      <c r="AU571" s="257" t="s">
        <v>85</v>
      </c>
      <c r="AV571" s="14" t="s">
        <v>83</v>
      </c>
      <c r="AW571" s="14" t="s">
        <v>37</v>
      </c>
      <c r="AX571" s="14" t="s">
        <v>75</v>
      </c>
      <c r="AY571" s="257" t="s">
        <v>147</v>
      </c>
    </row>
    <row r="572" s="13" customFormat="1">
      <c r="A572" s="13"/>
      <c r="B572" s="237"/>
      <c r="C572" s="238"/>
      <c r="D572" s="239" t="s">
        <v>217</v>
      </c>
      <c r="E572" s="258" t="s">
        <v>19</v>
      </c>
      <c r="F572" s="240" t="s">
        <v>599</v>
      </c>
      <c r="G572" s="238"/>
      <c r="H572" s="241">
        <v>157.59999999999999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217</v>
      </c>
      <c r="AU572" s="247" t="s">
        <v>85</v>
      </c>
      <c r="AV572" s="13" t="s">
        <v>85</v>
      </c>
      <c r="AW572" s="13" t="s">
        <v>37</v>
      </c>
      <c r="AX572" s="13" t="s">
        <v>75</v>
      </c>
      <c r="AY572" s="247" t="s">
        <v>147</v>
      </c>
    </row>
    <row r="573" s="14" customFormat="1">
      <c r="A573" s="14"/>
      <c r="B573" s="248"/>
      <c r="C573" s="249"/>
      <c r="D573" s="239" t="s">
        <v>217</v>
      </c>
      <c r="E573" s="250" t="s">
        <v>19</v>
      </c>
      <c r="F573" s="251" t="s">
        <v>600</v>
      </c>
      <c r="G573" s="249"/>
      <c r="H573" s="250" t="s">
        <v>19</v>
      </c>
      <c r="I573" s="252"/>
      <c r="J573" s="249"/>
      <c r="K573" s="249"/>
      <c r="L573" s="253"/>
      <c r="M573" s="254"/>
      <c r="N573" s="255"/>
      <c r="O573" s="255"/>
      <c r="P573" s="255"/>
      <c r="Q573" s="255"/>
      <c r="R573" s="255"/>
      <c r="S573" s="255"/>
      <c r="T573" s="25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7" t="s">
        <v>217</v>
      </c>
      <c r="AU573" s="257" t="s">
        <v>85</v>
      </c>
      <c r="AV573" s="14" t="s">
        <v>83</v>
      </c>
      <c r="AW573" s="14" t="s">
        <v>37</v>
      </c>
      <c r="AX573" s="14" t="s">
        <v>75</v>
      </c>
      <c r="AY573" s="257" t="s">
        <v>147</v>
      </c>
    </row>
    <row r="574" s="14" customFormat="1">
      <c r="A574" s="14"/>
      <c r="B574" s="248"/>
      <c r="C574" s="249"/>
      <c r="D574" s="239" t="s">
        <v>217</v>
      </c>
      <c r="E574" s="250" t="s">
        <v>19</v>
      </c>
      <c r="F574" s="251" t="s">
        <v>315</v>
      </c>
      <c r="G574" s="249"/>
      <c r="H574" s="250" t="s">
        <v>19</v>
      </c>
      <c r="I574" s="252"/>
      <c r="J574" s="249"/>
      <c r="K574" s="249"/>
      <c r="L574" s="253"/>
      <c r="M574" s="254"/>
      <c r="N574" s="255"/>
      <c r="O574" s="255"/>
      <c r="P574" s="255"/>
      <c r="Q574" s="255"/>
      <c r="R574" s="255"/>
      <c r="S574" s="255"/>
      <c r="T574" s="25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7" t="s">
        <v>217</v>
      </c>
      <c r="AU574" s="257" t="s">
        <v>85</v>
      </c>
      <c r="AV574" s="14" t="s">
        <v>83</v>
      </c>
      <c r="AW574" s="14" t="s">
        <v>37</v>
      </c>
      <c r="AX574" s="14" t="s">
        <v>75</v>
      </c>
      <c r="AY574" s="257" t="s">
        <v>147</v>
      </c>
    </row>
    <row r="575" s="13" customFormat="1">
      <c r="A575" s="13"/>
      <c r="B575" s="237"/>
      <c r="C575" s="238"/>
      <c r="D575" s="239" t="s">
        <v>217</v>
      </c>
      <c r="E575" s="258" t="s">
        <v>19</v>
      </c>
      <c r="F575" s="240" t="s">
        <v>601</v>
      </c>
      <c r="G575" s="238"/>
      <c r="H575" s="241">
        <v>26.585999999999999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7" t="s">
        <v>217</v>
      </c>
      <c r="AU575" s="247" t="s">
        <v>85</v>
      </c>
      <c r="AV575" s="13" t="s">
        <v>85</v>
      </c>
      <c r="AW575" s="13" t="s">
        <v>37</v>
      </c>
      <c r="AX575" s="13" t="s">
        <v>75</v>
      </c>
      <c r="AY575" s="247" t="s">
        <v>147</v>
      </c>
    </row>
    <row r="576" s="13" customFormat="1">
      <c r="A576" s="13"/>
      <c r="B576" s="237"/>
      <c r="C576" s="238"/>
      <c r="D576" s="239" t="s">
        <v>217</v>
      </c>
      <c r="E576" s="258" t="s">
        <v>19</v>
      </c>
      <c r="F576" s="240" t="s">
        <v>602</v>
      </c>
      <c r="G576" s="238"/>
      <c r="H576" s="241">
        <v>26.52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7" t="s">
        <v>217</v>
      </c>
      <c r="AU576" s="247" t="s">
        <v>85</v>
      </c>
      <c r="AV576" s="13" t="s">
        <v>85</v>
      </c>
      <c r="AW576" s="13" t="s">
        <v>37</v>
      </c>
      <c r="AX576" s="13" t="s">
        <v>75</v>
      </c>
      <c r="AY576" s="247" t="s">
        <v>147</v>
      </c>
    </row>
    <row r="577" s="14" customFormat="1">
      <c r="A577" s="14"/>
      <c r="B577" s="248"/>
      <c r="C577" s="249"/>
      <c r="D577" s="239" t="s">
        <v>217</v>
      </c>
      <c r="E577" s="250" t="s">
        <v>19</v>
      </c>
      <c r="F577" s="251" t="s">
        <v>288</v>
      </c>
      <c r="G577" s="249"/>
      <c r="H577" s="250" t="s">
        <v>19</v>
      </c>
      <c r="I577" s="252"/>
      <c r="J577" s="249"/>
      <c r="K577" s="249"/>
      <c r="L577" s="253"/>
      <c r="M577" s="254"/>
      <c r="N577" s="255"/>
      <c r="O577" s="255"/>
      <c r="P577" s="255"/>
      <c r="Q577" s="255"/>
      <c r="R577" s="255"/>
      <c r="S577" s="255"/>
      <c r="T577" s="256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7" t="s">
        <v>217</v>
      </c>
      <c r="AU577" s="257" t="s">
        <v>85</v>
      </c>
      <c r="AV577" s="14" t="s">
        <v>83</v>
      </c>
      <c r="AW577" s="14" t="s">
        <v>37</v>
      </c>
      <c r="AX577" s="14" t="s">
        <v>75</v>
      </c>
      <c r="AY577" s="257" t="s">
        <v>147</v>
      </c>
    </row>
    <row r="578" s="13" customFormat="1">
      <c r="A578" s="13"/>
      <c r="B578" s="237"/>
      <c r="C578" s="238"/>
      <c r="D578" s="239" t="s">
        <v>217</v>
      </c>
      <c r="E578" s="258" t="s">
        <v>19</v>
      </c>
      <c r="F578" s="240" t="s">
        <v>603</v>
      </c>
      <c r="G578" s="238"/>
      <c r="H578" s="241">
        <v>47.299999999999997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7" t="s">
        <v>217</v>
      </c>
      <c r="AU578" s="247" t="s">
        <v>85</v>
      </c>
      <c r="AV578" s="13" t="s">
        <v>85</v>
      </c>
      <c r="AW578" s="13" t="s">
        <v>37</v>
      </c>
      <c r="AX578" s="13" t="s">
        <v>75</v>
      </c>
      <c r="AY578" s="247" t="s">
        <v>147</v>
      </c>
    </row>
    <row r="579" s="13" customFormat="1">
      <c r="A579" s="13"/>
      <c r="B579" s="237"/>
      <c r="C579" s="238"/>
      <c r="D579" s="239" t="s">
        <v>217</v>
      </c>
      <c r="E579" s="258" t="s">
        <v>19</v>
      </c>
      <c r="F579" s="240" t="s">
        <v>604</v>
      </c>
      <c r="G579" s="238"/>
      <c r="H579" s="241">
        <v>49.119999999999997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217</v>
      </c>
      <c r="AU579" s="247" t="s">
        <v>85</v>
      </c>
      <c r="AV579" s="13" t="s">
        <v>85</v>
      </c>
      <c r="AW579" s="13" t="s">
        <v>37</v>
      </c>
      <c r="AX579" s="13" t="s">
        <v>75</v>
      </c>
      <c r="AY579" s="247" t="s">
        <v>147</v>
      </c>
    </row>
    <row r="580" s="13" customFormat="1">
      <c r="A580" s="13"/>
      <c r="B580" s="237"/>
      <c r="C580" s="238"/>
      <c r="D580" s="239" t="s">
        <v>217</v>
      </c>
      <c r="E580" s="258" t="s">
        <v>19</v>
      </c>
      <c r="F580" s="240" t="s">
        <v>605</v>
      </c>
      <c r="G580" s="238"/>
      <c r="H580" s="241">
        <v>43.469999999999999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7" t="s">
        <v>217</v>
      </c>
      <c r="AU580" s="247" t="s">
        <v>85</v>
      </c>
      <c r="AV580" s="13" t="s">
        <v>85</v>
      </c>
      <c r="AW580" s="13" t="s">
        <v>37</v>
      </c>
      <c r="AX580" s="13" t="s">
        <v>75</v>
      </c>
      <c r="AY580" s="247" t="s">
        <v>147</v>
      </c>
    </row>
    <row r="581" s="13" customFormat="1">
      <c r="A581" s="13"/>
      <c r="B581" s="237"/>
      <c r="C581" s="238"/>
      <c r="D581" s="239" t="s">
        <v>217</v>
      </c>
      <c r="E581" s="258" t="s">
        <v>19</v>
      </c>
      <c r="F581" s="240" t="s">
        <v>606</v>
      </c>
      <c r="G581" s="238"/>
      <c r="H581" s="241">
        <v>14.34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7" t="s">
        <v>217</v>
      </c>
      <c r="AU581" s="247" t="s">
        <v>85</v>
      </c>
      <c r="AV581" s="13" t="s">
        <v>85</v>
      </c>
      <c r="AW581" s="13" t="s">
        <v>37</v>
      </c>
      <c r="AX581" s="13" t="s">
        <v>75</v>
      </c>
      <c r="AY581" s="247" t="s">
        <v>147</v>
      </c>
    </row>
    <row r="582" s="14" customFormat="1">
      <c r="A582" s="14"/>
      <c r="B582" s="248"/>
      <c r="C582" s="249"/>
      <c r="D582" s="239" t="s">
        <v>217</v>
      </c>
      <c r="E582" s="250" t="s">
        <v>19</v>
      </c>
      <c r="F582" s="251" t="s">
        <v>291</v>
      </c>
      <c r="G582" s="249"/>
      <c r="H582" s="250" t="s">
        <v>19</v>
      </c>
      <c r="I582" s="252"/>
      <c r="J582" s="249"/>
      <c r="K582" s="249"/>
      <c r="L582" s="253"/>
      <c r="M582" s="254"/>
      <c r="N582" s="255"/>
      <c r="O582" s="255"/>
      <c r="P582" s="255"/>
      <c r="Q582" s="255"/>
      <c r="R582" s="255"/>
      <c r="S582" s="255"/>
      <c r="T582" s="25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7" t="s">
        <v>217</v>
      </c>
      <c r="AU582" s="257" t="s">
        <v>85</v>
      </c>
      <c r="AV582" s="14" t="s">
        <v>83</v>
      </c>
      <c r="AW582" s="14" t="s">
        <v>37</v>
      </c>
      <c r="AX582" s="14" t="s">
        <v>75</v>
      </c>
      <c r="AY582" s="257" t="s">
        <v>147</v>
      </c>
    </row>
    <row r="583" s="13" customFormat="1">
      <c r="A583" s="13"/>
      <c r="B583" s="237"/>
      <c r="C583" s="238"/>
      <c r="D583" s="239" t="s">
        <v>217</v>
      </c>
      <c r="E583" s="258" t="s">
        <v>19</v>
      </c>
      <c r="F583" s="240" t="s">
        <v>607</v>
      </c>
      <c r="G583" s="238"/>
      <c r="H583" s="241">
        <v>14.1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7" t="s">
        <v>217</v>
      </c>
      <c r="AU583" s="247" t="s">
        <v>85</v>
      </c>
      <c r="AV583" s="13" t="s">
        <v>85</v>
      </c>
      <c r="AW583" s="13" t="s">
        <v>37</v>
      </c>
      <c r="AX583" s="13" t="s">
        <v>75</v>
      </c>
      <c r="AY583" s="247" t="s">
        <v>147</v>
      </c>
    </row>
    <row r="584" s="13" customFormat="1">
      <c r="A584" s="13"/>
      <c r="B584" s="237"/>
      <c r="C584" s="238"/>
      <c r="D584" s="239" t="s">
        <v>217</v>
      </c>
      <c r="E584" s="258" t="s">
        <v>19</v>
      </c>
      <c r="F584" s="240" t="s">
        <v>454</v>
      </c>
      <c r="G584" s="238"/>
      <c r="H584" s="241">
        <v>5.2599999999999998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7" t="s">
        <v>217</v>
      </c>
      <c r="AU584" s="247" t="s">
        <v>85</v>
      </c>
      <c r="AV584" s="13" t="s">
        <v>85</v>
      </c>
      <c r="AW584" s="13" t="s">
        <v>37</v>
      </c>
      <c r="AX584" s="13" t="s">
        <v>75</v>
      </c>
      <c r="AY584" s="247" t="s">
        <v>147</v>
      </c>
    </row>
    <row r="585" s="13" customFormat="1">
      <c r="A585" s="13"/>
      <c r="B585" s="237"/>
      <c r="C585" s="238"/>
      <c r="D585" s="239" t="s">
        <v>217</v>
      </c>
      <c r="E585" s="258" t="s">
        <v>19</v>
      </c>
      <c r="F585" s="240" t="s">
        <v>608</v>
      </c>
      <c r="G585" s="238"/>
      <c r="H585" s="241">
        <v>26.399999999999999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7" t="s">
        <v>217</v>
      </c>
      <c r="AU585" s="247" t="s">
        <v>85</v>
      </c>
      <c r="AV585" s="13" t="s">
        <v>85</v>
      </c>
      <c r="AW585" s="13" t="s">
        <v>37</v>
      </c>
      <c r="AX585" s="13" t="s">
        <v>75</v>
      </c>
      <c r="AY585" s="247" t="s">
        <v>147</v>
      </c>
    </row>
    <row r="586" s="13" customFormat="1">
      <c r="A586" s="13"/>
      <c r="B586" s="237"/>
      <c r="C586" s="238"/>
      <c r="D586" s="239" t="s">
        <v>217</v>
      </c>
      <c r="E586" s="258" t="s">
        <v>19</v>
      </c>
      <c r="F586" s="240" t="s">
        <v>456</v>
      </c>
      <c r="G586" s="238"/>
      <c r="H586" s="241">
        <v>6.0899999999999999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7" t="s">
        <v>217</v>
      </c>
      <c r="AU586" s="247" t="s">
        <v>85</v>
      </c>
      <c r="AV586" s="13" t="s">
        <v>85</v>
      </c>
      <c r="AW586" s="13" t="s">
        <v>37</v>
      </c>
      <c r="AX586" s="13" t="s">
        <v>75</v>
      </c>
      <c r="AY586" s="247" t="s">
        <v>147</v>
      </c>
    </row>
    <row r="587" s="13" customFormat="1">
      <c r="A587" s="13"/>
      <c r="B587" s="237"/>
      <c r="C587" s="238"/>
      <c r="D587" s="239" t="s">
        <v>217</v>
      </c>
      <c r="E587" s="258" t="s">
        <v>19</v>
      </c>
      <c r="F587" s="240" t="s">
        <v>609</v>
      </c>
      <c r="G587" s="238"/>
      <c r="H587" s="241">
        <v>35.640000000000001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7" t="s">
        <v>217</v>
      </c>
      <c r="AU587" s="247" t="s">
        <v>85</v>
      </c>
      <c r="AV587" s="13" t="s">
        <v>85</v>
      </c>
      <c r="AW587" s="13" t="s">
        <v>37</v>
      </c>
      <c r="AX587" s="13" t="s">
        <v>75</v>
      </c>
      <c r="AY587" s="247" t="s">
        <v>147</v>
      </c>
    </row>
    <row r="588" s="13" customFormat="1">
      <c r="A588" s="13"/>
      <c r="B588" s="237"/>
      <c r="C588" s="238"/>
      <c r="D588" s="239" t="s">
        <v>217</v>
      </c>
      <c r="E588" s="258" t="s">
        <v>19</v>
      </c>
      <c r="F588" s="240" t="s">
        <v>610</v>
      </c>
      <c r="G588" s="238"/>
      <c r="H588" s="241">
        <v>24.359999999999999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7" t="s">
        <v>217</v>
      </c>
      <c r="AU588" s="247" t="s">
        <v>85</v>
      </c>
      <c r="AV588" s="13" t="s">
        <v>85</v>
      </c>
      <c r="AW588" s="13" t="s">
        <v>37</v>
      </c>
      <c r="AX588" s="13" t="s">
        <v>75</v>
      </c>
      <c r="AY588" s="247" t="s">
        <v>147</v>
      </c>
    </row>
    <row r="589" s="13" customFormat="1">
      <c r="A589" s="13"/>
      <c r="B589" s="237"/>
      <c r="C589" s="238"/>
      <c r="D589" s="239" t="s">
        <v>217</v>
      </c>
      <c r="E589" s="258" t="s">
        <v>19</v>
      </c>
      <c r="F589" s="240" t="s">
        <v>611</v>
      </c>
      <c r="G589" s="238"/>
      <c r="H589" s="241">
        <v>25.739999999999998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7" t="s">
        <v>217</v>
      </c>
      <c r="AU589" s="247" t="s">
        <v>85</v>
      </c>
      <c r="AV589" s="13" t="s">
        <v>85</v>
      </c>
      <c r="AW589" s="13" t="s">
        <v>37</v>
      </c>
      <c r="AX589" s="13" t="s">
        <v>75</v>
      </c>
      <c r="AY589" s="247" t="s">
        <v>147</v>
      </c>
    </row>
    <row r="590" s="13" customFormat="1">
      <c r="A590" s="13"/>
      <c r="B590" s="237"/>
      <c r="C590" s="238"/>
      <c r="D590" s="239" t="s">
        <v>217</v>
      </c>
      <c r="E590" s="258" t="s">
        <v>19</v>
      </c>
      <c r="F590" s="240" t="s">
        <v>347</v>
      </c>
      <c r="G590" s="238"/>
      <c r="H590" s="241">
        <v>0.82999999999999996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7" t="s">
        <v>217</v>
      </c>
      <c r="AU590" s="247" t="s">
        <v>85</v>
      </c>
      <c r="AV590" s="13" t="s">
        <v>85</v>
      </c>
      <c r="AW590" s="13" t="s">
        <v>37</v>
      </c>
      <c r="AX590" s="13" t="s">
        <v>75</v>
      </c>
      <c r="AY590" s="247" t="s">
        <v>147</v>
      </c>
    </row>
    <row r="591" s="14" customFormat="1">
      <c r="A591" s="14"/>
      <c r="B591" s="248"/>
      <c r="C591" s="249"/>
      <c r="D591" s="239" t="s">
        <v>217</v>
      </c>
      <c r="E591" s="250" t="s">
        <v>19</v>
      </c>
      <c r="F591" s="251" t="s">
        <v>295</v>
      </c>
      <c r="G591" s="249"/>
      <c r="H591" s="250" t="s">
        <v>19</v>
      </c>
      <c r="I591" s="252"/>
      <c r="J591" s="249"/>
      <c r="K591" s="249"/>
      <c r="L591" s="253"/>
      <c r="M591" s="254"/>
      <c r="N591" s="255"/>
      <c r="O591" s="255"/>
      <c r="P591" s="255"/>
      <c r="Q591" s="255"/>
      <c r="R591" s="255"/>
      <c r="S591" s="255"/>
      <c r="T591" s="25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7" t="s">
        <v>217</v>
      </c>
      <c r="AU591" s="257" t="s">
        <v>85</v>
      </c>
      <c r="AV591" s="14" t="s">
        <v>83</v>
      </c>
      <c r="AW591" s="14" t="s">
        <v>37</v>
      </c>
      <c r="AX591" s="14" t="s">
        <v>75</v>
      </c>
      <c r="AY591" s="257" t="s">
        <v>147</v>
      </c>
    </row>
    <row r="592" s="13" customFormat="1">
      <c r="A592" s="13"/>
      <c r="B592" s="237"/>
      <c r="C592" s="238"/>
      <c r="D592" s="239" t="s">
        <v>217</v>
      </c>
      <c r="E592" s="258" t="s">
        <v>19</v>
      </c>
      <c r="F592" s="240" t="s">
        <v>612</v>
      </c>
      <c r="G592" s="238"/>
      <c r="H592" s="241">
        <v>53.159999999999997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7" t="s">
        <v>217</v>
      </c>
      <c r="AU592" s="247" t="s">
        <v>85</v>
      </c>
      <c r="AV592" s="13" t="s">
        <v>85</v>
      </c>
      <c r="AW592" s="13" t="s">
        <v>37</v>
      </c>
      <c r="AX592" s="13" t="s">
        <v>75</v>
      </c>
      <c r="AY592" s="247" t="s">
        <v>147</v>
      </c>
    </row>
    <row r="593" s="13" customFormat="1">
      <c r="A593" s="13"/>
      <c r="B593" s="237"/>
      <c r="C593" s="238"/>
      <c r="D593" s="239" t="s">
        <v>217</v>
      </c>
      <c r="E593" s="258" t="s">
        <v>19</v>
      </c>
      <c r="F593" s="240" t="s">
        <v>613</v>
      </c>
      <c r="G593" s="238"/>
      <c r="H593" s="241">
        <v>11.359999999999999</v>
      </c>
      <c r="I593" s="242"/>
      <c r="J593" s="238"/>
      <c r="K593" s="238"/>
      <c r="L593" s="243"/>
      <c r="M593" s="244"/>
      <c r="N593" s="245"/>
      <c r="O593" s="245"/>
      <c r="P593" s="245"/>
      <c r="Q593" s="245"/>
      <c r="R593" s="245"/>
      <c r="S593" s="245"/>
      <c r="T593" s="24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7" t="s">
        <v>217</v>
      </c>
      <c r="AU593" s="247" t="s">
        <v>85</v>
      </c>
      <c r="AV593" s="13" t="s">
        <v>85</v>
      </c>
      <c r="AW593" s="13" t="s">
        <v>37</v>
      </c>
      <c r="AX593" s="13" t="s">
        <v>75</v>
      </c>
      <c r="AY593" s="247" t="s">
        <v>147</v>
      </c>
    </row>
    <row r="594" s="13" customFormat="1">
      <c r="A594" s="13"/>
      <c r="B594" s="237"/>
      <c r="C594" s="238"/>
      <c r="D594" s="239" t="s">
        <v>217</v>
      </c>
      <c r="E594" s="258" t="s">
        <v>19</v>
      </c>
      <c r="F594" s="240" t="s">
        <v>463</v>
      </c>
      <c r="G594" s="238"/>
      <c r="H594" s="241">
        <v>13.076000000000001</v>
      </c>
      <c r="I594" s="242"/>
      <c r="J594" s="238"/>
      <c r="K594" s="238"/>
      <c r="L594" s="243"/>
      <c r="M594" s="244"/>
      <c r="N594" s="245"/>
      <c r="O594" s="245"/>
      <c r="P594" s="245"/>
      <c r="Q594" s="245"/>
      <c r="R594" s="245"/>
      <c r="S594" s="245"/>
      <c r="T594" s="24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7" t="s">
        <v>217</v>
      </c>
      <c r="AU594" s="247" t="s">
        <v>85</v>
      </c>
      <c r="AV594" s="13" t="s">
        <v>85</v>
      </c>
      <c r="AW594" s="13" t="s">
        <v>37</v>
      </c>
      <c r="AX594" s="13" t="s">
        <v>75</v>
      </c>
      <c r="AY594" s="247" t="s">
        <v>147</v>
      </c>
    </row>
    <row r="595" s="14" customFormat="1">
      <c r="A595" s="14"/>
      <c r="B595" s="248"/>
      <c r="C595" s="249"/>
      <c r="D595" s="239" t="s">
        <v>217</v>
      </c>
      <c r="E595" s="250" t="s">
        <v>19</v>
      </c>
      <c r="F595" s="251" t="s">
        <v>297</v>
      </c>
      <c r="G595" s="249"/>
      <c r="H595" s="250" t="s">
        <v>19</v>
      </c>
      <c r="I595" s="252"/>
      <c r="J595" s="249"/>
      <c r="K595" s="249"/>
      <c r="L595" s="253"/>
      <c r="M595" s="254"/>
      <c r="N595" s="255"/>
      <c r="O595" s="255"/>
      <c r="P595" s="255"/>
      <c r="Q595" s="255"/>
      <c r="R595" s="255"/>
      <c r="S595" s="255"/>
      <c r="T595" s="256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7" t="s">
        <v>217</v>
      </c>
      <c r="AU595" s="257" t="s">
        <v>85</v>
      </c>
      <c r="AV595" s="14" t="s">
        <v>83</v>
      </c>
      <c r="AW595" s="14" t="s">
        <v>37</v>
      </c>
      <c r="AX595" s="14" t="s">
        <v>75</v>
      </c>
      <c r="AY595" s="257" t="s">
        <v>147</v>
      </c>
    </row>
    <row r="596" s="13" customFormat="1">
      <c r="A596" s="13"/>
      <c r="B596" s="237"/>
      <c r="C596" s="238"/>
      <c r="D596" s="239" t="s">
        <v>217</v>
      </c>
      <c r="E596" s="258" t="s">
        <v>19</v>
      </c>
      <c r="F596" s="240" t="s">
        <v>614</v>
      </c>
      <c r="G596" s="238"/>
      <c r="H596" s="241">
        <v>84.780000000000001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7" t="s">
        <v>217</v>
      </c>
      <c r="AU596" s="247" t="s">
        <v>85</v>
      </c>
      <c r="AV596" s="13" t="s">
        <v>85</v>
      </c>
      <c r="AW596" s="13" t="s">
        <v>37</v>
      </c>
      <c r="AX596" s="13" t="s">
        <v>75</v>
      </c>
      <c r="AY596" s="247" t="s">
        <v>147</v>
      </c>
    </row>
    <row r="597" s="13" customFormat="1">
      <c r="A597" s="13"/>
      <c r="B597" s="237"/>
      <c r="C597" s="238"/>
      <c r="D597" s="239" t="s">
        <v>217</v>
      </c>
      <c r="E597" s="258" t="s">
        <v>19</v>
      </c>
      <c r="F597" s="240" t="s">
        <v>615</v>
      </c>
      <c r="G597" s="238"/>
      <c r="H597" s="241">
        <v>64.680000000000007</v>
      </c>
      <c r="I597" s="242"/>
      <c r="J597" s="238"/>
      <c r="K597" s="238"/>
      <c r="L597" s="243"/>
      <c r="M597" s="244"/>
      <c r="N597" s="245"/>
      <c r="O597" s="245"/>
      <c r="P597" s="245"/>
      <c r="Q597" s="245"/>
      <c r="R597" s="245"/>
      <c r="S597" s="245"/>
      <c r="T597" s="24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7" t="s">
        <v>217</v>
      </c>
      <c r="AU597" s="247" t="s">
        <v>85</v>
      </c>
      <c r="AV597" s="13" t="s">
        <v>85</v>
      </c>
      <c r="AW597" s="13" t="s">
        <v>37</v>
      </c>
      <c r="AX597" s="13" t="s">
        <v>75</v>
      </c>
      <c r="AY597" s="247" t="s">
        <v>147</v>
      </c>
    </row>
    <row r="598" s="13" customFormat="1">
      <c r="A598" s="13"/>
      <c r="B598" s="237"/>
      <c r="C598" s="238"/>
      <c r="D598" s="239" t="s">
        <v>217</v>
      </c>
      <c r="E598" s="258" t="s">
        <v>19</v>
      </c>
      <c r="F598" s="240" t="s">
        <v>466</v>
      </c>
      <c r="G598" s="238"/>
      <c r="H598" s="241">
        <v>5.2809999999999997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7" t="s">
        <v>217</v>
      </c>
      <c r="AU598" s="247" t="s">
        <v>85</v>
      </c>
      <c r="AV598" s="13" t="s">
        <v>85</v>
      </c>
      <c r="AW598" s="13" t="s">
        <v>37</v>
      </c>
      <c r="AX598" s="13" t="s">
        <v>75</v>
      </c>
      <c r="AY598" s="247" t="s">
        <v>147</v>
      </c>
    </row>
    <row r="599" s="13" customFormat="1">
      <c r="A599" s="13"/>
      <c r="B599" s="237"/>
      <c r="C599" s="238"/>
      <c r="D599" s="239" t="s">
        <v>217</v>
      </c>
      <c r="E599" s="258" t="s">
        <v>19</v>
      </c>
      <c r="F599" s="240" t="s">
        <v>467</v>
      </c>
      <c r="G599" s="238"/>
      <c r="H599" s="241">
        <v>12.342000000000001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7" t="s">
        <v>217</v>
      </c>
      <c r="AU599" s="247" t="s">
        <v>85</v>
      </c>
      <c r="AV599" s="13" t="s">
        <v>85</v>
      </c>
      <c r="AW599" s="13" t="s">
        <v>37</v>
      </c>
      <c r="AX599" s="13" t="s">
        <v>75</v>
      </c>
      <c r="AY599" s="247" t="s">
        <v>147</v>
      </c>
    </row>
    <row r="600" s="13" customFormat="1">
      <c r="A600" s="13"/>
      <c r="B600" s="237"/>
      <c r="C600" s="238"/>
      <c r="D600" s="239" t="s">
        <v>217</v>
      </c>
      <c r="E600" s="258" t="s">
        <v>19</v>
      </c>
      <c r="F600" s="240" t="s">
        <v>616</v>
      </c>
      <c r="G600" s="238"/>
      <c r="H600" s="241">
        <v>10.039999999999999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7" t="s">
        <v>217</v>
      </c>
      <c r="AU600" s="247" t="s">
        <v>85</v>
      </c>
      <c r="AV600" s="13" t="s">
        <v>85</v>
      </c>
      <c r="AW600" s="13" t="s">
        <v>37</v>
      </c>
      <c r="AX600" s="13" t="s">
        <v>75</v>
      </c>
      <c r="AY600" s="247" t="s">
        <v>147</v>
      </c>
    </row>
    <row r="601" s="14" customFormat="1">
      <c r="A601" s="14"/>
      <c r="B601" s="248"/>
      <c r="C601" s="249"/>
      <c r="D601" s="239" t="s">
        <v>217</v>
      </c>
      <c r="E601" s="250" t="s">
        <v>19</v>
      </c>
      <c r="F601" s="251" t="s">
        <v>299</v>
      </c>
      <c r="G601" s="249"/>
      <c r="H601" s="250" t="s">
        <v>19</v>
      </c>
      <c r="I601" s="252"/>
      <c r="J601" s="249"/>
      <c r="K601" s="249"/>
      <c r="L601" s="253"/>
      <c r="M601" s="254"/>
      <c r="N601" s="255"/>
      <c r="O601" s="255"/>
      <c r="P601" s="255"/>
      <c r="Q601" s="255"/>
      <c r="R601" s="255"/>
      <c r="S601" s="255"/>
      <c r="T601" s="25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7" t="s">
        <v>217</v>
      </c>
      <c r="AU601" s="257" t="s">
        <v>85</v>
      </c>
      <c r="AV601" s="14" t="s">
        <v>83</v>
      </c>
      <c r="AW601" s="14" t="s">
        <v>37</v>
      </c>
      <c r="AX601" s="14" t="s">
        <v>75</v>
      </c>
      <c r="AY601" s="257" t="s">
        <v>147</v>
      </c>
    </row>
    <row r="602" s="13" customFormat="1">
      <c r="A602" s="13"/>
      <c r="B602" s="237"/>
      <c r="C602" s="238"/>
      <c r="D602" s="239" t="s">
        <v>217</v>
      </c>
      <c r="E602" s="258" t="s">
        <v>19</v>
      </c>
      <c r="F602" s="240" t="s">
        <v>617</v>
      </c>
      <c r="G602" s="238"/>
      <c r="H602" s="241">
        <v>52.200000000000003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7" t="s">
        <v>217</v>
      </c>
      <c r="AU602" s="247" t="s">
        <v>85</v>
      </c>
      <c r="AV602" s="13" t="s">
        <v>85</v>
      </c>
      <c r="AW602" s="13" t="s">
        <v>37</v>
      </c>
      <c r="AX602" s="13" t="s">
        <v>75</v>
      </c>
      <c r="AY602" s="247" t="s">
        <v>147</v>
      </c>
    </row>
    <row r="603" s="13" customFormat="1">
      <c r="A603" s="13"/>
      <c r="B603" s="237"/>
      <c r="C603" s="238"/>
      <c r="D603" s="239" t="s">
        <v>217</v>
      </c>
      <c r="E603" s="258" t="s">
        <v>19</v>
      </c>
      <c r="F603" s="240" t="s">
        <v>618</v>
      </c>
      <c r="G603" s="238"/>
      <c r="H603" s="241">
        <v>14.19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7" t="s">
        <v>217</v>
      </c>
      <c r="AU603" s="247" t="s">
        <v>85</v>
      </c>
      <c r="AV603" s="13" t="s">
        <v>85</v>
      </c>
      <c r="AW603" s="13" t="s">
        <v>37</v>
      </c>
      <c r="AX603" s="13" t="s">
        <v>75</v>
      </c>
      <c r="AY603" s="247" t="s">
        <v>147</v>
      </c>
    </row>
    <row r="604" s="13" customFormat="1">
      <c r="A604" s="13"/>
      <c r="B604" s="237"/>
      <c r="C604" s="238"/>
      <c r="D604" s="239" t="s">
        <v>217</v>
      </c>
      <c r="E604" s="258" t="s">
        <v>19</v>
      </c>
      <c r="F604" s="240" t="s">
        <v>619</v>
      </c>
      <c r="G604" s="238"/>
      <c r="H604" s="241">
        <v>9.7240000000000002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7" t="s">
        <v>217</v>
      </c>
      <c r="AU604" s="247" t="s">
        <v>85</v>
      </c>
      <c r="AV604" s="13" t="s">
        <v>85</v>
      </c>
      <c r="AW604" s="13" t="s">
        <v>37</v>
      </c>
      <c r="AX604" s="13" t="s">
        <v>75</v>
      </c>
      <c r="AY604" s="247" t="s">
        <v>147</v>
      </c>
    </row>
    <row r="605" s="13" customFormat="1">
      <c r="A605" s="13"/>
      <c r="B605" s="237"/>
      <c r="C605" s="238"/>
      <c r="D605" s="239" t="s">
        <v>217</v>
      </c>
      <c r="E605" s="258" t="s">
        <v>19</v>
      </c>
      <c r="F605" s="240" t="s">
        <v>620</v>
      </c>
      <c r="G605" s="238"/>
      <c r="H605" s="241">
        <v>12.34</v>
      </c>
      <c r="I605" s="242"/>
      <c r="J605" s="238"/>
      <c r="K605" s="238"/>
      <c r="L605" s="243"/>
      <c r="M605" s="244"/>
      <c r="N605" s="245"/>
      <c r="O605" s="245"/>
      <c r="P605" s="245"/>
      <c r="Q605" s="245"/>
      <c r="R605" s="245"/>
      <c r="S605" s="245"/>
      <c r="T605" s="24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7" t="s">
        <v>217</v>
      </c>
      <c r="AU605" s="247" t="s">
        <v>85</v>
      </c>
      <c r="AV605" s="13" t="s">
        <v>85</v>
      </c>
      <c r="AW605" s="13" t="s">
        <v>37</v>
      </c>
      <c r="AX605" s="13" t="s">
        <v>75</v>
      </c>
      <c r="AY605" s="247" t="s">
        <v>147</v>
      </c>
    </row>
    <row r="606" s="13" customFormat="1">
      <c r="A606" s="13"/>
      <c r="B606" s="237"/>
      <c r="C606" s="238"/>
      <c r="D606" s="239" t="s">
        <v>217</v>
      </c>
      <c r="E606" s="258" t="s">
        <v>19</v>
      </c>
      <c r="F606" s="240" t="s">
        <v>621</v>
      </c>
      <c r="G606" s="238"/>
      <c r="H606" s="241">
        <v>13.35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217</v>
      </c>
      <c r="AU606" s="247" t="s">
        <v>85</v>
      </c>
      <c r="AV606" s="13" t="s">
        <v>85</v>
      </c>
      <c r="AW606" s="13" t="s">
        <v>37</v>
      </c>
      <c r="AX606" s="13" t="s">
        <v>75</v>
      </c>
      <c r="AY606" s="247" t="s">
        <v>147</v>
      </c>
    </row>
    <row r="607" s="13" customFormat="1">
      <c r="A607" s="13"/>
      <c r="B607" s="237"/>
      <c r="C607" s="238"/>
      <c r="D607" s="239" t="s">
        <v>217</v>
      </c>
      <c r="E607" s="258" t="s">
        <v>19</v>
      </c>
      <c r="F607" s="240" t="s">
        <v>622</v>
      </c>
      <c r="G607" s="238"/>
      <c r="H607" s="241">
        <v>8.2200000000000006</v>
      </c>
      <c r="I607" s="242"/>
      <c r="J607" s="238"/>
      <c r="K607" s="238"/>
      <c r="L607" s="243"/>
      <c r="M607" s="244"/>
      <c r="N607" s="245"/>
      <c r="O607" s="245"/>
      <c r="P607" s="245"/>
      <c r="Q607" s="245"/>
      <c r="R607" s="245"/>
      <c r="S607" s="245"/>
      <c r="T607" s="246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7" t="s">
        <v>217</v>
      </c>
      <c r="AU607" s="247" t="s">
        <v>85</v>
      </c>
      <c r="AV607" s="13" t="s">
        <v>85</v>
      </c>
      <c r="AW607" s="13" t="s">
        <v>37</v>
      </c>
      <c r="AX607" s="13" t="s">
        <v>75</v>
      </c>
      <c r="AY607" s="247" t="s">
        <v>147</v>
      </c>
    </row>
    <row r="608" s="13" customFormat="1">
      <c r="A608" s="13"/>
      <c r="B608" s="237"/>
      <c r="C608" s="238"/>
      <c r="D608" s="239" t="s">
        <v>217</v>
      </c>
      <c r="E608" s="258" t="s">
        <v>19</v>
      </c>
      <c r="F608" s="240" t="s">
        <v>363</v>
      </c>
      <c r="G608" s="238"/>
      <c r="H608" s="241">
        <v>13.433999999999999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7" t="s">
        <v>217</v>
      </c>
      <c r="AU608" s="247" t="s">
        <v>85</v>
      </c>
      <c r="AV608" s="13" t="s">
        <v>85</v>
      </c>
      <c r="AW608" s="13" t="s">
        <v>37</v>
      </c>
      <c r="AX608" s="13" t="s">
        <v>75</v>
      </c>
      <c r="AY608" s="247" t="s">
        <v>147</v>
      </c>
    </row>
    <row r="609" s="13" customFormat="1">
      <c r="A609" s="13"/>
      <c r="B609" s="237"/>
      <c r="C609" s="238"/>
      <c r="D609" s="239" t="s">
        <v>217</v>
      </c>
      <c r="E609" s="258" t="s">
        <v>19</v>
      </c>
      <c r="F609" s="240" t="s">
        <v>364</v>
      </c>
      <c r="G609" s="238"/>
      <c r="H609" s="241">
        <v>4.218</v>
      </c>
      <c r="I609" s="242"/>
      <c r="J609" s="238"/>
      <c r="K609" s="238"/>
      <c r="L609" s="243"/>
      <c r="M609" s="244"/>
      <c r="N609" s="245"/>
      <c r="O609" s="245"/>
      <c r="P609" s="245"/>
      <c r="Q609" s="245"/>
      <c r="R609" s="245"/>
      <c r="S609" s="245"/>
      <c r="T609" s="24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7" t="s">
        <v>217</v>
      </c>
      <c r="AU609" s="247" t="s">
        <v>85</v>
      </c>
      <c r="AV609" s="13" t="s">
        <v>85</v>
      </c>
      <c r="AW609" s="13" t="s">
        <v>37</v>
      </c>
      <c r="AX609" s="13" t="s">
        <v>75</v>
      </c>
      <c r="AY609" s="247" t="s">
        <v>147</v>
      </c>
    </row>
    <row r="610" s="15" customFormat="1">
      <c r="A610" s="15"/>
      <c r="B610" s="259"/>
      <c r="C610" s="260"/>
      <c r="D610" s="239" t="s">
        <v>217</v>
      </c>
      <c r="E610" s="261" t="s">
        <v>19</v>
      </c>
      <c r="F610" s="262" t="s">
        <v>233</v>
      </c>
      <c r="G610" s="260"/>
      <c r="H610" s="263">
        <v>1568.3209999999997</v>
      </c>
      <c r="I610" s="264"/>
      <c r="J610" s="260"/>
      <c r="K610" s="260"/>
      <c r="L610" s="265"/>
      <c r="M610" s="266"/>
      <c r="N610" s="267"/>
      <c r="O610" s="267"/>
      <c r="P610" s="267"/>
      <c r="Q610" s="267"/>
      <c r="R610" s="267"/>
      <c r="S610" s="267"/>
      <c r="T610" s="268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9" t="s">
        <v>217</v>
      </c>
      <c r="AU610" s="269" t="s">
        <v>85</v>
      </c>
      <c r="AV610" s="15" t="s">
        <v>153</v>
      </c>
      <c r="AW610" s="15" t="s">
        <v>37</v>
      </c>
      <c r="AX610" s="15" t="s">
        <v>83</v>
      </c>
      <c r="AY610" s="269" t="s">
        <v>147</v>
      </c>
    </row>
    <row r="611" s="13" customFormat="1">
      <c r="A611" s="13"/>
      <c r="B611" s="237"/>
      <c r="C611" s="238"/>
      <c r="D611" s="239" t="s">
        <v>217</v>
      </c>
      <c r="E611" s="238"/>
      <c r="F611" s="240" t="s">
        <v>623</v>
      </c>
      <c r="G611" s="238"/>
      <c r="H611" s="241">
        <v>1646.7370000000001</v>
      </c>
      <c r="I611" s="242"/>
      <c r="J611" s="238"/>
      <c r="K611" s="238"/>
      <c r="L611" s="243"/>
      <c r="M611" s="244"/>
      <c r="N611" s="245"/>
      <c r="O611" s="245"/>
      <c r="P611" s="245"/>
      <c r="Q611" s="245"/>
      <c r="R611" s="245"/>
      <c r="S611" s="245"/>
      <c r="T611" s="246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7" t="s">
        <v>217</v>
      </c>
      <c r="AU611" s="247" t="s">
        <v>85</v>
      </c>
      <c r="AV611" s="13" t="s">
        <v>85</v>
      </c>
      <c r="AW611" s="13" t="s">
        <v>4</v>
      </c>
      <c r="AX611" s="13" t="s">
        <v>83</v>
      </c>
      <c r="AY611" s="247" t="s">
        <v>147</v>
      </c>
    </row>
    <row r="612" s="2" customFormat="1" ht="24.15" customHeight="1">
      <c r="A612" s="40"/>
      <c r="B612" s="41"/>
      <c r="C612" s="226" t="s">
        <v>624</v>
      </c>
      <c r="D612" s="226" t="s">
        <v>212</v>
      </c>
      <c r="E612" s="227" t="s">
        <v>625</v>
      </c>
      <c r="F612" s="228" t="s">
        <v>626</v>
      </c>
      <c r="G612" s="229" t="s">
        <v>278</v>
      </c>
      <c r="H612" s="230">
        <v>764.55899999999997</v>
      </c>
      <c r="I612" s="231"/>
      <c r="J612" s="232">
        <f>ROUND(I612*H612,2)</f>
        <v>0</v>
      </c>
      <c r="K612" s="233"/>
      <c r="L612" s="234"/>
      <c r="M612" s="235" t="s">
        <v>19</v>
      </c>
      <c r="N612" s="236" t="s">
        <v>46</v>
      </c>
      <c r="O612" s="86"/>
      <c r="P612" s="217">
        <f>O612*H612</f>
        <v>0</v>
      </c>
      <c r="Q612" s="217">
        <v>4.0000000000000003E-05</v>
      </c>
      <c r="R612" s="217">
        <f>Q612*H612</f>
        <v>0.030582360000000003</v>
      </c>
      <c r="S612" s="217">
        <v>0</v>
      </c>
      <c r="T612" s="218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9" t="s">
        <v>186</v>
      </c>
      <c r="AT612" s="219" t="s">
        <v>212</v>
      </c>
      <c r="AU612" s="219" t="s">
        <v>85</v>
      </c>
      <c r="AY612" s="19" t="s">
        <v>147</v>
      </c>
      <c r="BE612" s="220">
        <f>IF(N612="základní",J612,0)</f>
        <v>0</v>
      </c>
      <c r="BF612" s="220">
        <f>IF(N612="snížená",J612,0)</f>
        <v>0</v>
      </c>
      <c r="BG612" s="220">
        <f>IF(N612="zákl. přenesená",J612,0)</f>
        <v>0</v>
      </c>
      <c r="BH612" s="220">
        <f>IF(N612="sníž. přenesená",J612,0)</f>
        <v>0</v>
      </c>
      <c r="BI612" s="220">
        <f>IF(N612="nulová",J612,0)</f>
        <v>0</v>
      </c>
      <c r="BJ612" s="19" t="s">
        <v>83</v>
      </c>
      <c r="BK612" s="220">
        <f>ROUND(I612*H612,2)</f>
        <v>0</v>
      </c>
      <c r="BL612" s="19" t="s">
        <v>153</v>
      </c>
      <c r="BM612" s="219" t="s">
        <v>627</v>
      </c>
    </row>
    <row r="613" s="14" customFormat="1">
      <c r="A613" s="14"/>
      <c r="B613" s="248"/>
      <c r="C613" s="249"/>
      <c r="D613" s="239" t="s">
        <v>217</v>
      </c>
      <c r="E613" s="250" t="s">
        <v>19</v>
      </c>
      <c r="F613" s="251" t="s">
        <v>600</v>
      </c>
      <c r="G613" s="249"/>
      <c r="H613" s="250" t="s">
        <v>19</v>
      </c>
      <c r="I613" s="252"/>
      <c r="J613" s="249"/>
      <c r="K613" s="249"/>
      <c r="L613" s="253"/>
      <c r="M613" s="254"/>
      <c r="N613" s="255"/>
      <c r="O613" s="255"/>
      <c r="P613" s="255"/>
      <c r="Q613" s="255"/>
      <c r="R613" s="255"/>
      <c r="S613" s="255"/>
      <c r="T613" s="25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7" t="s">
        <v>217</v>
      </c>
      <c r="AU613" s="257" t="s">
        <v>85</v>
      </c>
      <c r="AV613" s="14" t="s">
        <v>83</v>
      </c>
      <c r="AW613" s="14" t="s">
        <v>37</v>
      </c>
      <c r="AX613" s="14" t="s">
        <v>75</v>
      </c>
      <c r="AY613" s="257" t="s">
        <v>147</v>
      </c>
    </row>
    <row r="614" s="14" customFormat="1">
      <c r="A614" s="14"/>
      <c r="B614" s="248"/>
      <c r="C614" s="249"/>
      <c r="D614" s="239" t="s">
        <v>217</v>
      </c>
      <c r="E614" s="250" t="s">
        <v>19</v>
      </c>
      <c r="F614" s="251" t="s">
        <v>315</v>
      </c>
      <c r="G614" s="249"/>
      <c r="H614" s="250" t="s">
        <v>19</v>
      </c>
      <c r="I614" s="252"/>
      <c r="J614" s="249"/>
      <c r="K614" s="249"/>
      <c r="L614" s="253"/>
      <c r="M614" s="254"/>
      <c r="N614" s="255"/>
      <c r="O614" s="255"/>
      <c r="P614" s="255"/>
      <c r="Q614" s="255"/>
      <c r="R614" s="255"/>
      <c r="S614" s="255"/>
      <c r="T614" s="25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7" t="s">
        <v>217</v>
      </c>
      <c r="AU614" s="257" t="s">
        <v>85</v>
      </c>
      <c r="AV614" s="14" t="s">
        <v>83</v>
      </c>
      <c r="AW614" s="14" t="s">
        <v>37</v>
      </c>
      <c r="AX614" s="14" t="s">
        <v>75</v>
      </c>
      <c r="AY614" s="257" t="s">
        <v>147</v>
      </c>
    </row>
    <row r="615" s="13" customFormat="1">
      <c r="A615" s="13"/>
      <c r="B615" s="237"/>
      <c r="C615" s="238"/>
      <c r="D615" s="239" t="s">
        <v>217</v>
      </c>
      <c r="E615" s="258" t="s">
        <v>19</v>
      </c>
      <c r="F615" s="240" t="s">
        <v>601</v>
      </c>
      <c r="G615" s="238"/>
      <c r="H615" s="241">
        <v>26.585999999999999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7" t="s">
        <v>217</v>
      </c>
      <c r="AU615" s="247" t="s">
        <v>85</v>
      </c>
      <c r="AV615" s="13" t="s">
        <v>85</v>
      </c>
      <c r="AW615" s="13" t="s">
        <v>37</v>
      </c>
      <c r="AX615" s="13" t="s">
        <v>75</v>
      </c>
      <c r="AY615" s="247" t="s">
        <v>147</v>
      </c>
    </row>
    <row r="616" s="13" customFormat="1">
      <c r="A616" s="13"/>
      <c r="B616" s="237"/>
      <c r="C616" s="238"/>
      <c r="D616" s="239" t="s">
        <v>217</v>
      </c>
      <c r="E616" s="258" t="s">
        <v>19</v>
      </c>
      <c r="F616" s="240" t="s">
        <v>602</v>
      </c>
      <c r="G616" s="238"/>
      <c r="H616" s="241">
        <v>26.52</v>
      </c>
      <c r="I616" s="242"/>
      <c r="J616" s="238"/>
      <c r="K616" s="238"/>
      <c r="L616" s="243"/>
      <c r="M616" s="244"/>
      <c r="N616" s="245"/>
      <c r="O616" s="245"/>
      <c r="P616" s="245"/>
      <c r="Q616" s="245"/>
      <c r="R616" s="245"/>
      <c r="S616" s="245"/>
      <c r="T616" s="24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7" t="s">
        <v>217</v>
      </c>
      <c r="AU616" s="247" t="s">
        <v>85</v>
      </c>
      <c r="AV616" s="13" t="s">
        <v>85</v>
      </c>
      <c r="AW616" s="13" t="s">
        <v>37</v>
      </c>
      <c r="AX616" s="13" t="s">
        <v>75</v>
      </c>
      <c r="AY616" s="247" t="s">
        <v>147</v>
      </c>
    </row>
    <row r="617" s="14" customFormat="1">
      <c r="A617" s="14"/>
      <c r="B617" s="248"/>
      <c r="C617" s="249"/>
      <c r="D617" s="239" t="s">
        <v>217</v>
      </c>
      <c r="E617" s="250" t="s">
        <v>19</v>
      </c>
      <c r="F617" s="251" t="s">
        <v>288</v>
      </c>
      <c r="G617" s="249"/>
      <c r="H617" s="250" t="s">
        <v>19</v>
      </c>
      <c r="I617" s="252"/>
      <c r="J617" s="249"/>
      <c r="K617" s="249"/>
      <c r="L617" s="253"/>
      <c r="M617" s="254"/>
      <c r="N617" s="255"/>
      <c r="O617" s="255"/>
      <c r="P617" s="255"/>
      <c r="Q617" s="255"/>
      <c r="R617" s="255"/>
      <c r="S617" s="255"/>
      <c r="T617" s="25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7" t="s">
        <v>217</v>
      </c>
      <c r="AU617" s="257" t="s">
        <v>85</v>
      </c>
      <c r="AV617" s="14" t="s">
        <v>83</v>
      </c>
      <c r="AW617" s="14" t="s">
        <v>37</v>
      </c>
      <c r="AX617" s="14" t="s">
        <v>75</v>
      </c>
      <c r="AY617" s="257" t="s">
        <v>147</v>
      </c>
    </row>
    <row r="618" s="13" customFormat="1">
      <c r="A618" s="13"/>
      <c r="B618" s="237"/>
      <c r="C618" s="238"/>
      <c r="D618" s="239" t="s">
        <v>217</v>
      </c>
      <c r="E618" s="258" t="s">
        <v>19</v>
      </c>
      <c r="F618" s="240" t="s">
        <v>603</v>
      </c>
      <c r="G618" s="238"/>
      <c r="H618" s="241">
        <v>47.299999999999997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7" t="s">
        <v>217</v>
      </c>
      <c r="AU618" s="247" t="s">
        <v>85</v>
      </c>
      <c r="AV618" s="13" t="s">
        <v>85</v>
      </c>
      <c r="AW618" s="13" t="s">
        <v>37</v>
      </c>
      <c r="AX618" s="13" t="s">
        <v>75</v>
      </c>
      <c r="AY618" s="247" t="s">
        <v>147</v>
      </c>
    </row>
    <row r="619" s="13" customFormat="1">
      <c r="A619" s="13"/>
      <c r="B619" s="237"/>
      <c r="C619" s="238"/>
      <c r="D619" s="239" t="s">
        <v>217</v>
      </c>
      <c r="E619" s="258" t="s">
        <v>19</v>
      </c>
      <c r="F619" s="240" t="s">
        <v>604</v>
      </c>
      <c r="G619" s="238"/>
      <c r="H619" s="241">
        <v>49.119999999999997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7" t="s">
        <v>217</v>
      </c>
      <c r="AU619" s="247" t="s">
        <v>85</v>
      </c>
      <c r="AV619" s="13" t="s">
        <v>85</v>
      </c>
      <c r="AW619" s="13" t="s">
        <v>37</v>
      </c>
      <c r="AX619" s="13" t="s">
        <v>75</v>
      </c>
      <c r="AY619" s="247" t="s">
        <v>147</v>
      </c>
    </row>
    <row r="620" s="13" customFormat="1">
      <c r="A620" s="13"/>
      <c r="B620" s="237"/>
      <c r="C620" s="238"/>
      <c r="D620" s="239" t="s">
        <v>217</v>
      </c>
      <c r="E620" s="258" t="s">
        <v>19</v>
      </c>
      <c r="F620" s="240" t="s">
        <v>605</v>
      </c>
      <c r="G620" s="238"/>
      <c r="H620" s="241">
        <v>43.469999999999999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7" t="s">
        <v>217</v>
      </c>
      <c r="AU620" s="247" t="s">
        <v>85</v>
      </c>
      <c r="AV620" s="13" t="s">
        <v>85</v>
      </c>
      <c r="AW620" s="13" t="s">
        <v>37</v>
      </c>
      <c r="AX620" s="13" t="s">
        <v>75</v>
      </c>
      <c r="AY620" s="247" t="s">
        <v>147</v>
      </c>
    </row>
    <row r="621" s="13" customFormat="1">
      <c r="A621" s="13"/>
      <c r="B621" s="237"/>
      <c r="C621" s="238"/>
      <c r="D621" s="239" t="s">
        <v>217</v>
      </c>
      <c r="E621" s="258" t="s">
        <v>19</v>
      </c>
      <c r="F621" s="240" t="s">
        <v>606</v>
      </c>
      <c r="G621" s="238"/>
      <c r="H621" s="241">
        <v>14.34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7" t="s">
        <v>217</v>
      </c>
      <c r="AU621" s="247" t="s">
        <v>85</v>
      </c>
      <c r="AV621" s="13" t="s">
        <v>85</v>
      </c>
      <c r="AW621" s="13" t="s">
        <v>37</v>
      </c>
      <c r="AX621" s="13" t="s">
        <v>75</v>
      </c>
      <c r="AY621" s="247" t="s">
        <v>147</v>
      </c>
    </row>
    <row r="622" s="14" customFormat="1">
      <c r="A622" s="14"/>
      <c r="B622" s="248"/>
      <c r="C622" s="249"/>
      <c r="D622" s="239" t="s">
        <v>217</v>
      </c>
      <c r="E622" s="250" t="s">
        <v>19</v>
      </c>
      <c r="F622" s="251" t="s">
        <v>291</v>
      </c>
      <c r="G622" s="249"/>
      <c r="H622" s="250" t="s">
        <v>19</v>
      </c>
      <c r="I622" s="252"/>
      <c r="J622" s="249"/>
      <c r="K622" s="249"/>
      <c r="L622" s="253"/>
      <c r="M622" s="254"/>
      <c r="N622" s="255"/>
      <c r="O622" s="255"/>
      <c r="P622" s="255"/>
      <c r="Q622" s="255"/>
      <c r="R622" s="255"/>
      <c r="S622" s="255"/>
      <c r="T622" s="256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7" t="s">
        <v>217</v>
      </c>
      <c r="AU622" s="257" t="s">
        <v>85</v>
      </c>
      <c r="AV622" s="14" t="s">
        <v>83</v>
      </c>
      <c r="AW622" s="14" t="s">
        <v>37</v>
      </c>
      <c r="AX622" s="14" t="s">
        <v>75</v>
      </c>
      <c r="AY622" s="257" t="s">
        <v>147</v>
      </c>
    </row>
    <row r="623" s="13" customFormat="1">
      <c r="A623" s="13"/>
      <c r="B623" s="237"/>
      <c r="C623" s="238"/>
      <c r="D623" s="239" t="s">
        <v>217</v>
      </c>
      <c r="E623" s="258" t="s">
        <v>19</v>
      </c>
      <c r="F623" s="240" t="s">
        <v>607</v>
      </c>
      <c r="G623" s="238"/>
      <c r="H623" s="241">
        <v>14.1</v>
      </c>
      <c r="I623" s="242"/>
      <c r="J623" s="238"/>
      <c r="K623" s="238"/>
      <c r="L623" s="243"/>
      <c r="M623" s="244"/>
      <c r="N623" s="245"/>
      <c r="O623" s="245"/>
      <c r="P623" s="245"/>
      <c r="Q623" s="245"/>
      <c r="R623" s="245"/>
      <c r="S623" s="245"/>
      <c r="T623" s="24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7" t="s">
        <v>217</v>
      </c>
      <c r="AU623" s="247" t="s">
        <v>85</v>
      </c>
      <c r="AV623" s="13" t="s">
        <v>85</v>
      </c>
      <c r="AW623" s="13" t="s">
        <v>37</v>
      </c>
      <c r="AX623" s="13" t="s">
        <v>75</v>
      </c>
      <c r="AY623" s="247" t="s">
        <v>147</v>
      </c>
    </row>
    <row r="624" s="13" customFormat="1">
      <c r="A624" s="13"/>
      <c r="B624" s="237"/>
      <c r="C624" s="238"/>
      <c r="D624" s="239" t="s">
        <v>217</v>
      </c>
      <c r="E624" s="258" t="s">
        <v>19</v>
      </c>
      <c r="F624" s="240" t="s">
        <v>454</v>
      </c>
      <c r="G624" s="238"/>
      <c r="H624" s="241">
        <v>5.2599999999999998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7" t="s">
        <v>217</v>
      </c>
      <c r="AU624" s="247" t="s">
        <v>85</v>
      </c>
      <c r="AV624" s="13" t="s">
        <v>85</v>
      </c>
      <c r="AW624" s="13" t="s">
        <v>37</v>
      </c>
      <c r="AX624" s="13" t="s">
        <v>75</v>
      </c>
      <c r="AY624" s="247" t="s">
        <v>147</v>
      </c>
    </row>
    <row r="625" s="13" customFormat="1">
      <c r="A625" s="13"/>
      <c r="B625" s="237"/>
      <c r="C625" s="238"/>
      <c r="D625" s="239" t="s">
        <v>217</v>
      </c>
      <c r="E625" s="258" t="s">
        <v>19</v>
      </c>
      <c r="F625" s="240" t="s">
        <v>608</v>
      </c>
      <c r="G625" s="238"/>
      <c r="H625" s="241">
        <v>26.399999999999999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217</v>
      </c>
      <c r="AU625" s="247" t="s">
        <v>85</v>
      </c>
      <c r="AV625" s="13" t="s">
        <v>85</v>
      </c>
      <c r="AW625" s="13" t="s">
        <v>37</v>
      </c>
      <c r="AX625" s="13" t="s">
        <v>75</v>
      </c>
      <c r="AY625" s="247" t="s">
        <v>147</v>
      </c>
    </row>
    <row r="626" s="13" customFormat="1">
      <c r="A626" s="13"/>
      <c r="B626" s="237"/>
      <c r="C626" s="238"/>
      <c r="D626" s="239" t="s">
        <v>217</v>
      </c>
      <c r="E626" s="258" t="s">
        <v>19</v>
      </c>
      <c r="F626" s="240" t="s">
        <v>456</v>
      </c>
      <c r="G626" s="238"/>
      <c r="H626" s="241">
        <v>6.0899999999999999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217</v>
      </c>
      <c r="AU626" s="247" t="s">
        <v>85</v>
      </c>
      <c r="AV626" s="13" t="s">
        <v>85</v>
      </c>
      <c r="AW626" s="13" t="s">
        <v>37</v>
      </c>
      <c r="AX626" s="13" t="s">
        <v>75</v>
      </c>
      <c r="AY626" s="247" t="s">
        <v>147</v>
      </c>
    </row>
    <row r="627" s="13" customFormat="1">
      <c r="A627" s="13"/>
      <c r="B627" s="237"/>
      <c r="C627" s="238"/>
      <c r="D627" s="239" t="s">
        <v>217</v>
      </c>
      <c r="E627" s="258" t="s">
        <v>19</v>
      </c>
      <c r="F627" s="240" t="s">
        <v>609</v>
      </c>
      <c r="G627" s="238"/>
      <c r="H627" s="241">
        <v>35.640000000000001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7" t="s">
        <v>217</v>
      </c>
      <c r="AU627" s="247" t="s">
        <v>85</v>
      </c>
      <c r="AV627" s="13" t="s">
        <v>85</v>
      </c>
      <c r="AW627" s="13" t="s">
        <v>37</v>
      </c>
      <c r="AX627" s="13" t="s">
        <v>75</v>
      </c>
      <c r="AY627" s="247" t="s">
        <v>147</v>
      </c>
    </row>
    <row r="628" s="13" customFormat="1">
      <c r="A628" s="13"/>
      <c r="B628" s="237"/>
      <c r="C628" s="238"/>
      <c r="D628" s="239" t="s">
        <v>217</v>
      </c>
      <c r="E628" s="258" t="s">
        <v>19</v>
      </c>
      <c r="F628" s="240" t="s">
        <v>610</v>
      </c>
      <c r="G628" s="238"/>
      <c r="H628" s="241">
        <v>24.359999999999999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7" t="s">
        <v>217</v>
      </c>
      <c r="AU628" s="247" t="s">
        <v>85</v>
      </c>
      <c r="AV628" s="13" t="s">
        <v>85</v>
      </c>
      <c r="AW628" s="13" t="s">
        <v>37</v>
      </c>
      <c r="AX628" s="13" t="s">
        <v>75</v>
      </c>
      <c r="AY628" s="247" t="s">
        <v>147</v>
      </c>
    </row>
    <row r="629" s="13" customFormat="1">
      <c r="A629" s="13"/>
      <c r="B629" s="237"/>
      <c r="C629" s="238"/>
      <c r="D629" s="239" t="s">
        <v>217</v>
      </c>
      <c r="E629" s="258" t="s">
        <v>19</v>
      </c>
      <c r="F629" s="240" t="s">
        <v>611</v>
      </c>
      <c r="G629" s="238"/>
      <c r="H629" s="241">
        <v>25.739999999999998</v>
      </c>
      <c r="I629" s="242"/>
      <c r="J629" s="238"/>
      <c r="K629" s="238"/>
      <c r="L629" s="243"/>
      <c r="M629" s="244"/>
      <c r="N629" s="245"/>
      <c r="O629" s="245"/>
      <c r="P629" s="245"/>
      <c r="Q629" s="245"/>
      <c r="R629" s="245"/>
      <c r="S629" s="245"/>
      <c r="T629" s="246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7" t="s">
        <v>217</v>
      </c>
      <c r="AU629" s="247" t="s">
        <v>85</v>
      </c>
      <c r="AV629" s="13" t="s">
        <v>85</v>
      </c>
      <c r="AW629" s="13" t="s">
        <v>37</v>
      </c>
      <c r="AX629" s="13" t="s">
        <v>75</v>
      </c>
      <c r="AY629" s="247" t="s">
        <v>147</v>
      </c>
    </row>
    <row r="630" s="13" customFormat="1">
      <c r="A630" s="13"/>
      <c r="B630" s="237"/>
      <c r="C630" s="238"/>
      <c r="D630" s="239" t="s">
        <v>217</v>
      </c>
      <c r="E630" s="258" t="s">
        <v>19</v>
      </c>
      <c r="F630" s="240" t="s">
        <v>347</v>
      </c>
      <c r="G630" s="238"/>
      <c r="H630" s="241">
        <v>0.82999999999999996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7" t="s">
        <v>217</v>
      </c>
      <c r="AU630" s="247" t="s">
        <v>85</v>
      </c>
      <c r="AV630" s="13" t="s">
        <v>85</v>
      </c>
      <c r="AW630" s="13" t="s">
        <v>37</v>
      </c>
      <c r="AX630" s="13" t="s">
        <v>75</v>
      </c>
      <c r="AY630" s="247" t="s">
        <v>147</v>
      </c>
    </row>
    <row r="631" s="14" customFormat="1">
      <c r="A631" s="14"/>
      <c r="B631" s="248"/>
      <c r="C631" s="249"/>
      <c r="D631" s="239" t="s">
        <v>217</v>
      </c>
      <c r="E631" s="250" t="s">
        <v>19</v>
      </c>
      <c r="F631" s="251" t="s">
        <v>295</v>
      </c>
      <c r="G631" s="249"/>
      <c r="H631" s="250" t="s">
        <v>19</v>
      </c>
      <c r="I631" s="252"/>
      <c r="J631" s="249"/>
      <c r="K631" s="249"/>
      <c r="L631" s="253"/>
      <c r="M631" s="254"/>
      <c r="N631" s="255"/>
      <c r="O631" s="255"/>
      <c r="P631" s="255"/>
      <c r="Q631" s="255"/>
      <c r="R631" s="255"/>
      <c r="S631" s="255"/>
      <c r="T631" s="25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7" t="s">
        <v>217</v>
      </c>
      <c r="AU631" s="257" t="s">
        <v>85</v>
      </c>
      <c r="AV631" s="14" t="s">
        <v>83</v>
      </c>
      <c r="AW631" s="14" t="s">
        <v>37</v>
      </c>
      <c r="AX631" s="14" t="s">
        <v>75</v>
      </c>
      <c r="AY631" s="257" t="s">
        <v>147</v>
      </c>
    </row>
    <row r="632" s="13" customFormat="1">
      <c r="A632" s="13"/>
      <c r="B632" s="237"/>
      <c r="C632" s="238"/>
      <c r="D632" s="239" t="s">
        <v>217</v>
      </c>
      <c r="E632" s="258" t="s">
        <v>19</v>
      </c>
      <c r="F632" s="240" t="s">
        <v>612</v>
      </c>
      <c r="G632" s="238"/>
      <c r="H632" s="241">
        <v>53.159999999999997</v>
      </c>
      <c r="I632" s="242"/>
      <c r="J632" s="238"/>
      <c r="K632" s="238"/>
      <c r="L632" s="243"/>
      <c r="M632" s="244"/>
      <c r="N632" s="245"/>
      <c r="O632" s="245"/>
      <c r="P632" s="245"/>
      <c r="Q632" s="245"/>
      <c r="R632" s="245"/>
      <c r="S632" s="245"/>
      <c r="T632" s="24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7" t="s">
        <v>217</v>
      </c>
      <c r="AU632" s="247" t="s">
        <v>85</v>
      </c>
      <c r="AV632" s="13" t="s">
        <v>85</v>
      </c>
      <c r="AW632" s="13" t="s">
        <v>37</v>
      </c>
      <c r="AX632" s="13" t="s">
        <v>75</v>
      </c>
      <c r="AY632" s="247" t="s">
        <v>147</v>
      </c>
    </row>
    <row r="633" s="13" customFormat="1">
      <c r="A633" s="13"/>
      <c r="B633" s="237"/>
      <c r="C633" s="238"/>
      <c r="D633" s="239" t="s">
        <v>217</v>
      </c>
      <c r="E633" s="258" t="s">
        <v>19</v>
      </c>
      <c r="F633" s="240" t="s">
        <v>613</v>
      </c>
      <c r="G633" s="238"/>
      <c r="H633" s="241">
        <v>11.359999999999999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217</v>
      </c>
      <c r="AU633" s="247" t="s">
        <v>85</v>
      </c>
      <c r="AV633" s="13" t="s">
        <v>85</v>
      </c>
      <c r="AW633" s="13" t="s">
        <v>37</v>
      </c>
      <c r="AX633" s="13" t="s">
        <v>75</v>
      </c>
      <c r="AY633" s="247" t="s">
        <v>147</v>
      </c>
    </row>
    <row r="634" s="13" customFormat="1">
      <c r="A634" s="13"/>
      <c r="B634" s="237"/>
      <c r="C634" s="238"/>
      <c r="D634" s="239" t="s">
        <v>217</v>
      </c>
      <c r="E634" s="258" t="s">
        <v>19</v>
      </c>
      <c r="F634" s="240" t="s">
        <v>463</v>
      </c>
      <c r="G634" s="238"/>
      <c r="H634" s="241">
        <v>13.076000000000001</v>
      </c>
      <c r="I634" s="242"/>
      <c r="J634" s="238"/>
      <c r="K634" s="238"/>
      <c r="L634" s="243"/>
      <c r="M634" s="244"/>
      <c r="N634" s="245"/>
      <c r="O634" s="245"/>
      <c r="P634" s="245"/>
      <c r="Q634" s="245"/>
      <c r="R634" s="245"/>
      <c r="S634" s="245"/>
      <c r="T634" s="246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7" t="s">
        <v>217</v>
      </c>
      <c r="AU634" s="247" t="s">
        <v>85</v>
      </c>
      <c r="AV634" s="13" t="s">
        <v>85</v>
      </c>
      <c r="AW634" s="13" t="s">
        <v>37</v>
      </c>
      <c r="AX634" s="13" t="s">
        <v>75</v>
      </c>
      <c r="AY634" s="247" t="s">
        <v>147</v>
      </c>
    </row>
    <row r="635" s="14" customFormat="1">
      <c r="A635" s="14"/>
      <c r="B635" s="248"/>
      <c r="C635" s="249"/>
      <c r="D635" s="239" t="s">
        <v>217</v>
      </c>
      <c r="E635" s="250" t="s">
        <v>19</v>
      </c>
      <c r="F635" s="251" t="s">
        <v>297</v>
      </c>
      <c r="G635" s="249"/>
      <c r="H635" s="250" t="s">
        <v>19</v>
      </c>
      <c r="I635" s="252"/>
      <c r="J635" s="249"/>
      <c r="K635" s="249"/>
      <c r="L635" s="253"/>
      <c r="M635" s="254"/>
      <c r="N635" s="255"/>
      <c r="O635" s="255"/>
      <c r="P635" s="255"/>
      <c r="Q635" s="255"/>
      <c r="R635" s="255"/>
      <c r="S635" s="255"/>
      <c r="T635" s="25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7" t="s">
        <v>217</v>
      </c>
      <c r="AU635" s="257" t="s">
        <v>85</v>
      </c>
      <c r="AV635" s="14" t="s">
        <v>83</v>
      </c>
      <c r="AW635" s="14" t="s">
        <v>37</v>
      </c>
      <c r="AX635" s="14" t="s">
        <v>75</v>
      </c>
      <c r="AY635" s="257" t="s">
        <v>147</v>
      </c>
    </row>
    <row r="636" s="13" customFormat="1">
      <c r="A636" s="13"/>
      <c r="B636" s="237"/>
      <c r="C636" s="238"/>
      <c r="D636" s="239" t="s">
        <v>217</v>
      </c>
      <c r="E636" s="258" t="s">
        <v>19</v>
      </c>
      <c r="F636" s="240" t="s">
        <v>614</v>
      </c>
      <c r="G636" s="238"/>
      <c r="H636" s="241">
        <v>84.780000000000001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7" t="s">
        <v>217</v>
      </c>
      <c r="AU636" s="247" t="s">
        <v>85</v>
      </c>
      <c r="AV636" s="13" t="s">
        <v>85</v>
      </c>
      <c r="AW636" s="13" t="s">
        <v>37</v>
      </c>
      <c r="AX636" s="13" t="s">
        <v>75</v>
      </c>
      <c r="AY636" s="247" t="s">
        <v>147</v>
      </c>
    </row>
    <row r="637" s="13" customFormat="1">
      <c r="A637" s="13"/>
      <c r="B637" s="237"/>
      <c r="C637" s="238"/>
      <c r="D637" s="239" t="s">
        <v>217</v>
      </c>
      <c r="E637" s="258" t="s">
        <v>19</v>
      </c>
      <c r="F637" s="240" t="s">
        <v>615</v>
      </c>
      <c r="G637" s="238"/>
      <c r="H637" s="241">
        <v>64.680000000000007</v>
      </c>
      <c r="I637" s="242"/>
      <c r="J637" s="238"/>
      <c r="K637" s="238"/>
      <c r="L637" s="243"/>
      <c r="M637" s="244"/>
      <c r="N637" s="245"/>
      <c r="O637" s="245"/>
      <c r="P637" s="245"/>
      <c r="Q637" s="245"/>
      <c r="R637" s="245"/>
      <c r="S637" s="245"/>
      <c r="T637" s="246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7" t="s">
        <v>217</v>
      </c>
      <c r="AU637" s="247" t="s">
        <v>85</v>
      </c>
      <c r="AV637" s="13" t="s">
        <v>85</v>
      </c>
      <c r="AW637" s="13" t="s">
        <v>37</v>
      </c>
      <c r="AX637" s="13" t="s">
        <v>75</v>
      </c>
      <c r="AY637" s="247" t="s">
        <v>147</v>
      </c>
    </row>
    <row r="638" s="13" customFormat="1">
      <c r="A638" s="13"/>
      <c r="B638" s="237"/>
      <c r="C638" s="238"/>
      <c r="D638" s="239" t="s">
        <v>217</v>
      </c>
      <c r="E638" s="258" t="s">
        <v>19</v>
      </c>
      <c r="F638" s="240" t="s">
        <v>466</v>
      </c>
      <c r="G638" s="238"/>
      <c r="H638" s="241">
        <v>5.2809999999999997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7" t="s">
        <v>217</v>
      </c>
      <c r="AU638" s="247" t="s">
        <v>85</v>
      </c>
      <c r="AV638" s="13" t="s">
        <v>85</v>
      </c>
      <c r="AW638" s="13" t="s">
        <v>37</v>
      </c>
      <c r="AX638" s="13" t="s">
        <v>75</v>
      </c>
      <c r="AY638" s="247" t="s">
        <v>147</v>
      </c>
    </row>
    <row r="639" s="13" customFormat="1">
      <c r="A639" s="13"/>
      <c r="B639" s="237"/>
      <c r="C639" s="238"/>
      <c r="D639" s="239" t="s">
        <v>217</v>
      </c>
      <c r="E639" s="258" t="s">
        <v>19</v>
      </c>
      <c r="F639" s="240" t="s">
        <v>467</v>
      </c>
      <c r="G639" s="238"/>
      <c r="H639" s="241">
        <v>12.342000000000001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7" t="s">
        <v>217</v>
      </c>
      <c r="AU639" s="247" t="s">
        <v>85</v>
      </c>
      <c r="AV639" s="13" t="s">
        <v>85</v>
      </c>
      <c r="AW639" s="13" t="s">
        <v>37</v>
      </c>
      <c r="AX639" s="13" t="s">
        <v>75</v>
      </c>
      <c r="AY639" s="247" t="s">
        <v>147</v>
      </c>
    </row>
    <row r="640" s="13" customFormat="1">
      <c r="A640" s="13"/>
      <c r="B640" s="237"/>
      <c r="C640" s="238"/>
      <c r="D640" s="239" t="s">
        <v>217</v>
      </c>
      <c r="E640" s="258" t="s">
        <v>19</v>
      </c>
      <c r="F640" s="240" t="s">
        <v>616</v>
      </c>
      <c r="G640" s="238"/>
      <c r="H640" s="241">
        <v>10.039999999999999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7" t="s">
        <v>217</v>
      </c>
      <c r="AU640" s="247" t="s">
        <v>85</v>
      </c>
      <c r="AV640" s="13" t="s">
        <v>85</v>
      </c>
      <c r="AW640" s="13" t="s">
        <v>37</v>
      </c>
      <c r="AX640" s="13" t="s">
        <v>75</v>
      </c>
      <c r="AY640" s="247" t="s">
        <v>147</v>
      </c>
    </row>
    <row r="641" s="14" customFormat="1">
      <c r="A641" s="14"/>
      <c r="B641" s="248"/>
      <c r="C641" s="249"/>
      <c r="D641" s="239" t="s">
        <v>217</v>
      </c>
      <c r="E641" s="250" t="s">
        <v>19</v>
      </c>
      <c r="F641" s="251" t="s">
        <v>299</v>
      </c>
      <c r="G641" s="249"/>
      <c r="H641" s="250" t="s">
        <v>19</v>
      </c>
      <c r="I641" s="252"/>
      <c r="J641" s="249"/>
      <c r="K641" s="249"/>
      <c r="L641" s="253"/>
      <c r="M641" s="254"/>
      <c r="N641" s="255"/>
      <c r="O641" s="255"/>
      <c r="P641" s="255"/>
      <c r="Q641" s="255"/>
      <c r="R641" s="255"/>
      <c r="S641" s="255"/>
      <c r="T641" s="25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7" t="s">
        <v>217</v>
      </c>
      <c r="AU641" s="257" t="s">
        <v>85</v>
      </c>
      <c r="AV641" s="14" t="s">
        <v>83</v>
      </c>
      <c r="AW641" s="14" t="s">
        <v>37</v>
      </c>
      <c r="AX641" s="14" t="s">
        <v>75</v>
      </c>
      <c r="AY641" s="257" t="s">
        <v>147</v>
      </c>
    </row>
    <row r="642" s="13" customFormat="1">
      <c r="A642" s="13"/>
      <c r="B642" s="237"/>
      <c r="C642" s="238"/>
      <c r="D642" s="239" t="s">
        <v>217</v>
      </c>
      <c r="E642" s="258" t="s">
        <v>19</v>
      </c>
      <c r="F642" s="240" t="s">
        <v>617</v>
      </c>
      <c r="G642" s="238"/>
      <c r="H642" s="241">
        <v>52.200000000000003</v>
      </c>
      <c r="I642" s="242"/>
      <c r="J642" s="238"/>
      <c r="K642" s="238"/>
      <c r="L642" s="243"/>
      <c r="M642" s="244"/>
      <c r="N642" s="245"/>
      <c r="O642" s="245"/>
      <c r="P642" s="245"/>
      <c r="Q642" s="245"/>
      <c r="R642" s="245"/>
      <c r="S642" s="245"/>
      <c r="T642" s="24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7" t="s">
        <v>217</v>
      </c>
      <c r="AU642" s="247" t="s">
        <v>85</v>
      </c>
      <c r="AV642" s="13" t="s">
        <v>85</v>
      </c>
      <c r="AW642" s="13" t="s">
        <v>37</v>
      </c>
      <c r="AX642" s="13" t="s">
        <v>75</v>
      </c>
      <c r="AY642" s="247" t="s">
        <v>147</v>
      </c>
    </row>
    <row r="643" s="13" customFormat="1">
      <c r="A643" s="13"/>
      <c r="B643" s="237"/>
      <c r="C643" s="238"/>
      <c r="D643" s="239" t="s">
        <v>217</v>
      </c>
      <c r="E643" s="258" t="s">
        <v>19</v>
      </c>
      <c r="F643" s="240" t="s">
        <v>618</v>
      </c>
      <c r="G643" s="238"/>
      <c r="H643" s="241">
        <v>14.19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217</v>
      </c>
      <c r="AU643" s="247" t="s">
        <v>85</v>
      </c>
      <c r="AV643" s="13" t="s">
        <v>85</v>
      </c>
      <c r="AW643" s="13" t="s">
        <v>37</v>
      </c>
      <c r="AX643" s="13" t="s">
        <v>75</v>
      </c>
      <c r="AY643" s="247" t="s">
        <v>147</v>
      </c>
    </row>
    <row r="644" s="13" customFormat="1">
      <c r="A644" s="13"/>
      <c r="B644" s="237"/>
      <c r="C644" s="238"/>
      <c r="D644" s="239" t="s">
        <v>217</v>
      </c>
      <c r="E644" s="258" t="s">
        <v>19</v>
      </c>
      <c r="F644" s="240" t="s">
        <v>619</v>
      </c>
      <c r="G644" s="238"/>
      <c r="H644" s="241">
        <v>9.7240000000000002</v>
      </c>
      <c r="I644" s="242"/>
      <c r="J644" s="238"/>
      <c r="K644" s="238"/>
      <c r="L644" s="243"/>
      <c r="M644" s="244"/>
      <c r="N644" s="245"/>
      <c r="O644" s="245"/>
      <c r="P644" s="245"/>
      <c r="Q644" s="245"/>
      <c r="R644" s="245"/>
      <c r="S644" s="245"/>
      <c r="T644" s="24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7" t="s">
        <v>217</v>
      </c>
      <c r="AU644" s="247" t="s">
        <v>85</v>
      </c>
      <c r="AV644" s="13" t="s">
        <v>85</v>
      </c>
      <c r="AW644" s="13" t="s">
        <v>37</v>
      </c>
      <c r="AX644" s="13" t="s">
        <v>75</v>
      </c>
      <c r="AY644" s="247" t="s">
        <v>147</v>
      </c>
    </row>
    <row r="645" s="13" customFormat="1">
      <c r="A645" s="13"/>
      <c r="B645" s="237"/>
      <c r="C645" s="238"/>
      <c r="D645" s="239" t="s">
        <v>217</v>
      </c>
      <c r="E645" s="258" t="s">
        <v>19</v>
      </c>
      <c r="F645" s="240" t="s">
        <v>620</v>
      </c>
      <c r="G645" s="238"/>
      <c r="H645" s="241">
        <v>12.34</v>
      </c>
      <c r="I645" s="242"/>
      <c r="J645" s="238"/>
      <c r="K645" s="238"/>
      <c r="L645" s="243"/>
      <c r="M645" s="244"/>
      <c r="N645" s="245"/>
      <c r="O645" s="245"/>
      <c r="P645" s="245"/>
      <c r="Q645" s="245"/>
      <c r="R645" s="245"/>
      <c r="S645" s="245"/>
      <c r="T645" s="24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7" t="s">
        <v>217</v>
      </c>
      <c r="AU645" s="247" t="s">
        <v>85</v>
      </c>
      <c r="AV645" s="13" t="s">
        <v>85</v>
      </c>
      <c r="AW645" s="13" t="s">
        <v>37</v>
      </c>
      <c r="AX645" s="13" t="s">
        <v>75</v>
      </c>
      <c r="AY645" s="247" t="s">
        <v>147</v>
      </c>
    </row>
    <row r="646" s="13" customFormat="1">
      <c r="A646" s="13"/>
      <c r="B646" s="237"/>
      <c r="C646" s="238"/>
      <c r="D646" s="239" t="s">
        <v>217</v>
      </c>
      <c r="E646" s="258" t="s">
        <v>19</v>
      </c>
      <c r="F646" s="240" t="s">
        <v>621</v>
      </c>
      <c r="G646" s="238"/>
      <c r="H646" s="241">
        <v>13.35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7" t="s">
        <v>217</v>
      </c>
      <c r="AU646" s="247" t="s">
        <v>85</v>
      </c>
      <c r="AV646" s="13" t="s">
        <v>85</v>
      </c>
      <c r="AW646" s="13" t="s">
        <v>37</v>
      </c>
      <c r="AX646" s="13" t="s">
        <v>75</v>
      </c>
      <c r="AY646" s="247" t="s">
        <v>147</v>
      </c>
    </row>
    <row r="647" s="13" customFormat="1">
      <c r="A647" s="13"/>
      <c r="B647" s="237"/>
      <c r="C647" s="238"/>
      <c r="D647" s="239" t="s">
        <v>217</v>
      </c>
      <c r="E647" s="258" t="s">
        <v>19</v>
      </c>
      <c r="F647" s="240" t="s">
        <v>622</v>
      </c>
      <c r="G647" s="238"/>
      <c r="H647" s="241">
        <v>8.2200000000000006</v>
      </c>
      <c r="I647" s="242"/>
      <c r="J647" s="238"/>
      <c r="K647" s="238"/>
      <c r="L647" s="243"/>
      <c r="M647" s="244"/>
      <c r="N647" s="245"/>
      <c r="O647" s="245"/>
      <c r="P647" s="245"/>
      <c r="Q647" s="245"/>
      <c r="R647" s="245"/>
      <c r="S647" s="245"/>
      <c r="T647" s="24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7" t="s">
        <v>217</v>
      </c>
      <c r="AU647" s="247" t="s">
        <v>85</v>
      </c>
      <c r="AV647" s="13" t="s">
        <v>85</v>
      </c>
      <c r="AW647" s="13" t="s">
        <v>37</v>
      </c>
      <c r="AX647" s="13" t="s">
        <v>75</v>
      </c>
      <c r="AY647" s="247" t="s">
        <v>147</v>
      </c>
    </row>
    <row r="648" s="13" customFormat="1">
      <c r="A648" s="13"/>
      <c r="B648" s="237"/>
      <c r="C648" s="238"/>
      <c r="D648" s="239" t="s">
        <v>217</v>
      </c>
      <c r="E648" s="258" t="s">
        <v>19</v>
      </c>
      <c r="F648" s="240" t="s">
        <v>363</v>
      </c>
      <c r="G648" s="238"/>
      <c r="H648" s="241">
        <v>13.433999999999999</v>
      </c>
      <c r="I648" s="242"/>
      <c r="J648" s="238"/>
      <c r="K648" s="238"/>
      <c r="L648" s="243"/>
      <c r="M648" s="244"/>
      <c r="N648" s="245"/>
      <c r="O648" s="245"/>
      <c r="P648" s="245"/>
      <c r="Q648" s="245"/>
      <c r="R648" s="245"/>
      <c r="S648" s="245"/>
      <c r="T648" s="24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7" t="s">
        <v>217</v>
      </c>
      <c r="AU648" s="247" t="s">
        <v>85</v>
      </c>
      <c r="AV648" s="13" t="s">
        <v>85</v>
      </c>
      <c r="AW648" s="13" t="s">
        <v>37</v>
      </c>
      <c r="AX648" s="13" t="s">
        <v>75</v>
      </c>
      <c r="AY648" s="247" t="s">
        <v>147</v>
      </c>
    </row>
    <row r="649" s="13" customFormat="1">
      <c r="A649" s="13"/>
      <c r="B649" s="237"/>
      <c r="C649" s="238"/>
      <c r="D649" s="239" t="s">
        <v>217</v>
      </c>
      <c r="E649" s="258" t="s">
        <v>19</v>
      </c>
      <c r="F649" s="240" t="s">
        <v>364</v>
      </c>
      <c r="G649" s="238"/>
      <c r="H649" s="241">
        <v>4.218</v>
      </c>
      <c r="I649" s="242"/>
      <c r="J649" s="238"/>
      <c r="K649" s="238"/>
      <c r="L649" s="243"/>
      <c r="M649" s="244"/>
      <c r="N649" s="245"/>
      <c r="O649" s="245"/>
      <c r="P649" s="245"/>
      <c r="Q649" s="245"/>
      <c r="R649" s="245"/>
      <c r="S649" s="245"/>
      <c r="T649" s="24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7" t="s">
        <v>217</v>
      </c>
      <c r="AU649" s="247" t="s">
        <v>85</v>
      </c>
      <c r="AV649" s="13" t="s">
        <v>85</v>
      </c>
      <c r="AW649" s="13" t="s">
        <v>37</v>
      </c>
      <c r="AX649" s="13" t="s">
        <v>75</v>
      </c>
      <c r="AY649" s="247" t="s">
        <v>147</v>
      </c>
    </row>
    <row r="650" s="15" customFormat="1">
      <c r="A650" s="15"/>
      <c r="B650" s="259"/>
      <c r="C650" s="260"/>
      <c r="D650" s="239" t="s">
        <v>217</v>
      </c>
      <c r="E650" s="261" t="s">
        <v>19</v>
      </c>
      <c r="F650" s="262" t="s">
        <v>233</v>
      </c>
      <c r="G650" s="260"/>
      <c r="H650" s="263">
        <v>728.15099999999995</v>
      </c>
      <c r="I650" s="264"/>
      <c r="J650" s="260"/>
      <c r="K650" s="260"/>
      <c r="L650" s="265"/>
      <c r="M650" s="266"/>
      <c r="N650" s="267"/>
      <c r="O650" s="267"/>
      <c r="P650" s="267"/>
      <c r="Q650" s="267"/>
      <c r="R650" s="267"/>
      <c r="S650" s="267"/>
      <c r="T650" s="268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69" t="s">
        <v>217</v>
      </c>
      <c r="AU650" s="269" t="s">
        <v>85</v>
      </c>
      <c r="AV650" s="15" t="s">
        <v>153</v>
      </c>
      <c r="AW650" s="15" t="s">
        <v>37</v>
      </c>
      <c r="AX650" s="15" t="s">
        <v>83</v>
      </c>
      <c r="AY650" s="269" t="s">
        <v>147</v>
      </c>
    </row>
    <row r="651" s="13" customFormat="1">
      <c r="A651" s="13"/>
      <c r="B651" s="237"/>
      <c r="C651" s="238"/>
      <c r="D651" s="239" t="s">
        <v>217</v>
      </c>
      <c r="E651" s="238"/>
      <c r="F651" s="240" t="s">
        <v>628</v>
      </c>
      <c r="G651" s="238"/>
      <c r="H651" s="241">
        <v>764.55899999999997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7" t="s">
        <v>217</v>
      </c>
      <c r="AU651" s="247" t="s">
        <v>85</v>
      </c>
      <c r="AV651" s="13" t="s">
        <v>85</v>
      </c>
      <c r="AW651" s="13" t="s">
        <v>4</v>
      </c>
      <c r="AX651" s="13" t="s">
        <v>83</v>
      </c>
      <c r="AY651" s="247" t="s">
        <v>147</v>
      </c>
    </row>
    <row r="652" s="2" customFormat="1" ht="24.15" customHeight="1">
      <c r="A652" s="40"/>
      <c r="B652" s="41"/>
      <c r="C652" s="226" t="s">
        <v>629</v>
      </c>
      <c r="D652" s="226" t="s">
        <v>212</v>
      </c>
      <c r="E652" s="227" t="s">
        <v>630</v>
      </c>
      <c r="F652" s="228" t="s">
        <v>631</v>
      </c>
      <c r="G652" s="229" t="s">
        <v>278</v>
      </c>
      <c r="H652" s="230">
        <v>205.791</v>
      </c>
      <c r="I652" s="231"/>
      <c r="J652" s="232">
        <f>ROUND(I652*H652,2)</f>
        <v>0</v>
      </c>
      <c r="K652" s="233"/>
      <c r="L652" s="234"/>
      <c r="M652" s="235" t="s">
        <v>19</v>
      </c>
      <c r="N652" s="236" t="s">
        <v>46</v>
      </c>
      <c r="O652" s="86"/>
      <c r="P652" s="217">
        <f>O652*H652</f>
        <v>0</v>
      </c>
      <c r="Q652" s="217">
        <v>0.00029999999999999997</v>
      </c>
      <c r="R652" s="217">
        <f>Q652*H652</f>
        <v>0.061737299999999995</v>
      </c>
      <c r="S652" s="217">
        <v>0</v>
      </c>
      <c r="T652" s="218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19" t="s">
        <v>186</v>
      </c>
      <c r="AT652" s="219" t="s">
        <v>212</v>
      </c>
      <c r="AU652" s="219" t="s">
        <v>85</v>
      </c>
      <c r="AY652" s="19" t="s">
        <v>147</v>
      </c>
      <c r="BE652" s="220">
        <f>IF(N652="základní",J652,0)</f>
        <v>0</v>
      </c>
      <c r="BF652" s="220">
        <f>IF(N652="snížená",J652,0)</f>
        <v>0</v>
      </c>
      <c r="BG652" s="220">
        <f>IF(N652="zákl. přenesená",J652,0)</f>
        <v>0</v>
      </c>
      <c r="BH652" s="220">
        <f>IF(N652="sníž. přenesená",J652,0)</f>
        <v>0</v>
      </c>
      <c r="BI652" s="220">
        <f>IF(N652="nulová",J652,0)</f>
        <v>0</v>
      </c>
      <c r="BJ652" s="19" t="s">
        <v>83</v>
      </c>
      <c r="BK652" s="220">
        <f>ROUND(I652*H652,2)</f>
        <v>0</v>
      </c>
      <c r="BL652" s="19" t="s">
        <v>153</v>
      </c>
      <c r="BM652" s="219" t="s">
        <v>632</v>
      </c>
    </row>
    <row r="653" s="14" customFormat="1">
      <c r="A653" s="14"/>
      <c r="B653" s="248"/>
      <c r="C653" s="249"/>
      <c r="D653" s="239" t="s">
        <v>217</v>
      </c>
      <c r="E653" s="250" t="s">
        <v>19</v>
      </c>
      <c r="F653" s="251" t="s">
        <v>633</v>
      </c>
      <c r="G653" s="249"/>
      <c r="H653" s="250" t="s">
        <v>19</v>
      </c>
      <c r="I653" s="252"/>
      <c r="J653" s="249"/>
      <c r="K653" s="249"/>
      <c r="L653" s="253"/>
      <c r="M653" s="254"/>
      <c r="N653" s="255"/>
      <c r="O653" s="255"/>
      <c r="P653" s="255"/>
      <c r="Q653" s="255"/>
      <c r="R653" s="255"/>
      <c r="S653" s="255"/>
      <c r="T653" s="256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7" t="s">
        <v>217</v>
      </c>
      <c r="AU653" s="257" t="s">
        <v>85</v>
      </c>
      <c r="AV653" s="14" t="s">
        <v>83</v>
      </c>
      <c r="AW653" s="14" t="s">
        <v>37</v>
      </c>
      <c r="AX653" s="14" t="s">
        <v>75</v>
      </c>
      <c r="AY653" s="257" t="s">
        <v>147</v>
      </c>
    </row>
    <row r="654" s="14" customFormat="1">
      <c r="A654" s="14"/>
      <c r="B654" s="248"/>
      <c r="C654" s="249"/>
      <c r="D654" s="239" t="s">
        <v>217</v>
      </c>
      <c r="E654" s="250" t="s">
        <v>19</v>
      </c>
      <c r="F654" s="251" t="s">
        <v>315</v>
      </c>
      <c r="G654" s="249"/>
      <c r="H654" s="250" t="s">
        <v>19</v>
      </c>
      <c r="I654" s="252"/>
      <c r="J654" s="249"/>
      <c r="K654" s="249"/>
      <c r="L654" s="253"/>
      <c r="M654" s="254"/>
      <c r="N654" s="255"/>
      <c r="O654" s="255"/>
      <c r="P654" s="255"/>
      <c r="Q654" s="255"/>
      <c r="R654" s="255"/>
      <c r="S654" s="255"/>
      <c r="T654" s="25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7" t="s">
        <v>217</v>
      </c>
      <c r="AU654" s="257" t="s">
        <v>85</v>
      </c>
      <c r="AV654" s="14" t="s">
        <v>83</v>
      </c>
      <c r="AW654" s="14" t="s">
        <v>37</v>
      </c>
      <c r="AX654" s="14" t="s">
        <v>75</v>
      </c>
      <c r="AY654" s="257" t="s">
        <v>147</v>
      </c>
    </row>
    <row r="655" s="13" customFormat="1">
      <c r="A655" s="13"/>
      <c r="B655" s="237"/>
      <c r="C655" s="238"/>
      <c r="D655" s="239" t="s">
        <v>217</v>
      </c>
      <c r="E655" s="258" t="s">
        <v>19</v>
      </c>
      <c r="F655" s="240" t="s">
        <v>482</v>
      </c>
      <c r="G655" s="238"/>
      <c r="H655" s="241">
        <v>6.4260000000000002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217</v>
      </c>
      <c r="AU655" s="247" t="s">
        <v>85</v>
      </c>
      <c r="AV655" s="13" t="s">
        <v>85</v>
      </c>
      <c r="AW655" s="13" t="s">
        <v>37</v>
      </c>
      <c r="AX655" s="13" t="s">
        <v>75</v>
      </c>
      <c r="AY655" s="247" t="s">
        <v>147</v>
      </c>
    </row>
    <row r="656" s="13" customFormat="1">
      <c r="A656" s="13"/>
      <c r="B656" s="237"/>
      <c r="C656" s="238"/>
      <c r="D656" s="239" t="s">
        <v>217</v>
      </c>
      <c r="E656" s="258" t="s">
        <v>19</v>
      </c>
      <c r="F656" s="240" t="s">
        <v>483</v>
      </c>
      <c r="G656" s="238"/>
      <c r="H656" s="241">
        <v>6.3600000000000003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7" t="s">
        <v>217</v>
      </c>
      <c r="AU656" s="247" t="s">
        <v>85</v>
      </c>
      <c r="AV656" s="13" t="s">
        <v>85</v>
      </c>
      <c r="AW656" s="13" t="s">
        <v>37</v>
      </c>
      <c r="AX656" s="13" t="s">
        <v>75</v>
      </c>
      <c r="AY656" s="247" t="s">
        <v>147</v>
      </c>
    </row>
    <row r="657" s="14" customFormat="1">
      <c r="A657" s="14"/>
      <c r="B657" s="248"/>
      <c r="C657" s="249"/>
      <c r="D657" s="239" t="s">
        <v>217</v>
      </c>
      <c r="E657" s="250" t="s">
        <v>19</v>
      </c>
      <c r="F657" s="251" t="s">
        <v>288</v>
      </c>
      <c r="G657" s="249"/>
      <c r="H657" s="250" t="s">
        <v>19</v>
      </c>
      <c r="I657" s="252"/>
      <c r="J657" s="249"/>
      <c r="K657" s="249"/>
      <c r="L657" s="253"/>
      <c r="M657" s="254"/>
      <c r="N657" s="255"/>
      <c r="O657" s="255"/>
      <c r="P657" s="255"/>
      <c r="Q657" s="255"/>
      <c r="R657" s="255"/>
      <c r="S657" s="255"/>
      <c r="T657" s="25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7" t="s">
        <v>217</v>
      </c>
      <c r="AU657" s="257" t="s">
        <v>85</v>
      </c>
      <c r="AV657" s="14" t="s">
        <v>83</v>
      </c>
      <c r="AW657" s="14" t="s">
        <v>37</v>
      </c>
      <c r="AX657" s="14" t="s">
        <v>75</v>
      </c>
      <c r="AY657" s="257" t="s">
        <v>147</v>
      </c>
    </row>
    <row r="658" s="13" customFormat="1">
      <c r="A658" s="13"/>
      <c r="B658" s="237"/>
      <c r="C658" s="238"/>
      <c r="D658" s="239" t="s">
        <v>217</v>
      </c>
      <c r="E658" s="258" t="s">
        <v>19</v>
      </c>
      <c r="F658" s="240" t="s">
        <v>484</v>
      </c>
      <c r="G658" s="238"/>
      <c r="H658" s="241">
        <v>9.5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7" t="s">
        <v>217</v>
      </c>
      <c r="AU658" s="247" t="s">
        <v>85</v>
      </c>
      <c r="AV658" s="13" t="s">
        <v>85</v>
      </c>
      <c r="AW658" s="13" t="s">
        <v>37</v>
      </c>
      <c r="AX658" s="13" t="s">
        <v>75</v>
      </c>
      <c r="AY658" s="247" t="s">
        <v>147</v>
      </c>
    </row>
    <row r="659" s="13" customFormat="1">
      <c r="A659" s="13"/>
      <c r="B659" s="237"/>
      <c r="C659" s="238"/>
      <c r="D659" s="239" t="s">
        <v>217</v>
      </c>
      <c r="E659" s="258" t="s">
        <v>19</v>
      </c>
      <c r="F659" s="240" t="s">
        <v>485</v>
      </c>
      <c r="G659" s="238"/>
      <c r="H659" s="241">
        <v>18.879999999999999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7" t="s">
        <v>217</v>
      </c>
      <c r="AU659" s="247" t="s">
        <v>85</v>
      </c>
      <c r="AV659" s="13" t="s">
        <v>85</v>
      </c>
      <c r="AW659" s="13" t="s">
        <v>37</v>
      </c>
      <c r="AX659" s="13" t="s">
        <v>75</v>
      </c>
      <c r="AY659" s="247" t="s">
        <v>147</v>
      </c>
    </row>
    <row r="660" s="13" customFormat="1">
      <c r="A660" s="13"/>
      <c r="B660" s="237"/>
      <c r="C660" s="238"/>
      <c r="D660" s="239" t="s">
        <v>217</v>
      </c>
      <c r="E660" s="258" t="s">
        <v>19</v>
      </c>
      <c r="F660" s="240" t="s">
        <v>486</v>
      </c>
      <c r="G660" s="238"/>
      <c r="H660" s="241">
        <v>9.4499999999999993</v>
      </c>
      <c r="I660" s="242"/>
      <c r="J660" s="238"/>
      <c r="K660" s="238"/>
      <c r="L660" s="243"/>
      <c r="M660" s="244"/>
      <c r="N660" s="245"/>
      <c r="O660" s="245"/>
      <c r="P660" s="245"/>
      <c r="Q660" s="245"/>
      <c r="R660" s="245"/>
      <c r="S660" s="245"/>
      <c r="T660" s="24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7" t="s">
        <v>217</v>
      </c>
      <c r="AU660" s="247" t="s">
        <v>85</v>
      </c>
      <c r="AV660" s="13" t="s">
        <v>85</v>
      </c>
      <c r="AW660" s="13" t="s">
        <v>37</v>
      </c>
      <c r="AX660" s="13" t="s">
        <v>75</v>
      </c>
      <c r="AY660" s="247" t="s">
        <v>147</v>
      </c>
    </row>
    <row r="661" s="13" customFormat="1">
      <c r="A661" s="13"/>
      <c r="B661" s="237"/>
      <c r="C661" s="238"/>
      <c r="D661" s="239" t="s">
        <v>217</v>
      </c>
      <c r="E661" s="258" t="s">
        <v>19</v>
      </c>
      <c r="F661" s="240" t="s">
        <v>487</v>
      </c>
      <c r="G661" s="238"/>
      <c r="H661" s="241">
        <v>3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7" t="s">
        <v>217</v>
      </c>
      <c r="AU661" s="247" t="s">
        <v>85</v>
      </c>
      <c r="AV661" s="13" t="s">
        <v>85</v>
      </c>
      <c r="AW661" s="13" t="s">
        <v>37</v>
      </c>
      <c r="AX661" s="13" t="s">
        <v>75</v>
      </c>
      <c r="AY661" s="247" t="s">
        <v>147</v>
      </c>
    </row>
    <row r="662" s="14" customFormat="1">
      <c r="A662" s="14"/>
      <c r="B662" s="248"/>
      <c r="C662" s="249"/>
      <c r="D662" s="239" t="s">
        <v>217</v>
      </c>
      <c r="E662" s="250" t="s">
        <v>19</v>
      </c>
      <c r="F662" s="251" t="s">
        <v>291</v>
      </c>
      <c r="G662" s="249"/>
      <c r="H662" s="250" t="s">
        <v>19</v>
      </c>
      <c r="I662" s="252"/>
      <c r="J662" s="249"/>
      <c r="K662" s="249"/>
      <c r="L662" s="253"/>
      <c r="M662" s="254"/>
      <c r="N662" s="255"/>
      <c r="O662" s="255"/>
      <c r="P662" s="255"/>
      <c r="Q662" s="255"/>
      <c r="R662" s="255"/>
      <c r="S662" s="255"/>
      <c r="T662" s="25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7" t="s">
        <v>217</v>
      </c>
      <c r="AU662" s="257" t="s">
        <v>85</v>
      </c>
      <c r="AV662" s="14" t="s">
        <v>83</v>
      </c>
      <c r="AW662" s="14" t="s">
        <v>37</v>
      </c>
      <c r="AX662" s="14" t="s">
        <v>75</v>
      </c>
      <c r="AY662" s="257" t="s">
        <v>147</v>
      </c>
    </row>
    <row r="663" s="13" customFormat="1">
      <c r="A663" s="13"/>
      <c r="B663" s="237"/>
      <c r="C663" s="238"/>
      <c r="D663" s="239" t="s">
        <v>217</v>
      </c>
      <c r="E663" s="258" t="s">
        <v>19</v>
      </c>
      <c r="F663" s="240" t="s">
        <v>488</v>
      </c>
      <c r="G663" s="238"/>
      <c r="H663" s="241">
        <v>3.48</v>
      </c>
      <c r="I663" s="242"/>
      <c r="J663" s="238"/>
      <c r="K663" s="238"/>
      <c r="L663" s="243"/>
      <c r="M663" s="244"/>
      <c r="N663" s="245"/>
      <c r="O663" s="245"/>
      <c r="P663" s="245"/>
      <c r="Q663" s="245"/>
      <c r="R663" s="245"/>
      <c r="S663" s="245"/>
      <c r="T663" s="246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7" t="s">
        <v>217</v>
      </c>
      <c r="AU663" s="247" t="s">
        <v>85</v>
      </c>
      <c r="AV663" s="13" t="s">
        <v>85</v>
      </c>
      <c r="AW663" s="13" t="s">
        <v>37</v>
      </c>
      <c r="AX663" s="13" t="s">
        <v>75</v>
      </c>
      <c r="AY663" s="247" t="s">
        <v>147</v>
      </c>
    </row>
    <row r="664" s="13" customFormat="1">
      <c r="A664" s="13"/>
      <c r="B664" s="237"/>
      <c r="C664" s="238"/>
      <c r="D664" s="239" t="s">
        <v>217</v>
      </c>
      <c r="E664" s="258" t="s">
        <v>19</v>
      </c>
      <c r="F664" s="240" t="s">
        <v>634</v>
      </c>
      <c r="G664" s="238"/>
      <c r="H664" s="241">
        <v>1.0800000000000001</v>
      </c>
      <c r="I664" s="242"/>
      <c r="J664" s="238"/>
      <c r="K664" s="238"/>
      <c r="L664" s="243"/>
      <c r="M664" s="244"/>
      <c r="N664" s="245"/>
      <c r="O664" s="245"/>
      <c r="P664" s="245"/>
      <c r="Q664" s="245"/>
      <c r="R664" s="245"/>
      <c r="S664" s="245"/>
      <c r="T664" s="24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7" t="s">
        <v>217</v>
      </c>
      <c r="AU664" s="247" t="s">
        <v>85</v>
      </c>
      <c r="AV664" s="13" t="s">
        <v>85</v>
      </c>
      <c r="AW664" s="13" t="s">
        <v>37</v>
      </c>
      <c r="AX664" s="13" t="s">
        <v>75</v>
      </c>
      <c r="AY664" s="247" t="s">
        <v>147</v>
      </c>
    </row>
    <row r="665" s="13" customFormat="1">
      <c r="A665" s="13"/>
      <c r="B665" s="237"/>
      <c r="C665" s="238"/>
      <c r="D665" s="239" t="s">
        <v>217</v>
      </c>
      <c r="E665" s="258" t="s">
        <v>19</v>
      </c>
      <c r="F665" s="240" t="s">
        <v>483</v>
      </c>
      <c r="G665" s="238"/>
      <c r="H665" s="241">
        <v>6.3600000000000003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7" t="s">
        <v>217</v>
      </c>
      <c r="AU665" s="247" t="s">
        <v>85</v>
      </c>
      <c r="AV665" s="13" t="s">
        <v>85</v>
      </c>
      <c r="AW665" s="13" t="s">
        <v>37</v>
      </c>
      <c r="AX665" s="13" t="s">
        <v>75</v>
      </c>
      <c r="AY665" s="247" t="s">
        <v>147</v>
      </c>
    </row>
    <row r="666" s="13" customFormat="1">
      <c r="A666" s="13"/>
      <c r="B666" s="237"/>
      <c r="C666" s="238"/>
      <c r="D666" s="239" t="s">
        <v>217</v>
      </c>
      <c r="E666" s="258" t="s">
        <v>19</v>
      </c>
      <c r="F666" s="240" t="s">
        <v>635</v>
      </c>
      <c r="G666" s="238"/>
      <c r="H666" s="241">
        <v>0.87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7" t="s">
        <v>217</v>
      </c>
      <c r="AU666" s="247" t="s">
        <v>85</v>
      </c>
      <c r="AV666" s="13" t="s">
        <v>85</v>
      </c>
      <c r="AW666" s="13" t="s">
        <v>37</v>
      </c>
      <c r="AX666" s="13" t="s">
        <v>75</v>
      </c>
      <c r="AY666" s="247" t="s">
        <v>147</v>
      </c>
    </row>
    <row r="667" s="13" customFormat="1">
      <c r="A667" s="13"/>
      <c r="B667" s="237"/>
      <c r="C667" s="238"/>
      <c r="D667" s="239" t="s">
        <v>217</v>
      </c>
      <c r="E667" s="258" t="s">
        <v>19</v>
      </c>
      <c r="F667" s="240" t="s">
        <v>489</v>
      </c>
      <c r="G667" s="238"/>
      <c r="H667" s="241">
        <v>14.039999999999999</v>
      </c>
      <c r="I667" s="242"/>
      <c r="J667" s="238"/>
      <c r="K667" s="238"/>
      <c r="L667" s="243"/>
      <c r="M667" s="244"/>
      <c r="N667" s="245"/>
      <c r="O667" s="245"/>
      <c r="P667" s="245"/>
      <c r="Q667" s="245"/>
      <c r="R667" s="245"/>
      <c r="S667" s="245"/>
      <c r="T667" s="246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7" t="s">
        <v>217</v>
      </c>
      <c r="AU667" s="247" t="s">
        <v>85</v>
      </c>
      <c r="AV667" s="13" t="s">
        <v>85</v>
      </c>
      <c r="AW667" s="13" t="s">
        <v>37</v>
      </c>
      <c r="AX667" s="13" t="s">
        <v>75</v>
      </c>
      <c r="AY667" s="247" t="s">
        <v>147</v>
      </c>
    </row>
    <row r="668" s="13" customFormat="1">
      <c r="A668" s="13"/>
      <c r="B668" s="237"/>
      <c r="C668" s="238"/>
      <c r="D668" s="239" t="s">
        <v>217</v>
      </c>
      <c r="E668" s="258" t="s">
        <v>19</v>
      </c>
      <c r="F668" s="240" t="s">
        <v>489</v>
      </c>
      <c r="G668" s="238"/>
      <c r="H668" s="241">
        <v>14.039999999999999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7" t="s">
        <v>217</v>
      </c>
      <c r="AU668" s="247" t="s">
        <v>85</v>
      </c>
      <c r="AV668" s="13" t="s">
        <v>85</v>
      </c>
      <c r="AW668" s="13" t="s">
        <v>37</v>
      </c>
      <c r="AX668" s="13" t="s">
        <v>75</v>
      </c>
      <c r="AY668" s="247" t="s">
        <v>147</v>
      </c>
    </row>
    <row r="669" s="13" customFormat="1">
      <c r="A669" s="13"/>
      <c r="B669" s="237"/>
      <c r="C669" s="238"/>
      <c r="D669" s="239" t="s">
        <v>217</v>
      </c>
      <c r="E669" s="258" t="s">
        <v>19</v>
      </c>
      <c r="F669" s="240" t="s">
        <v>490</v>
      </c>
      <c r="G669" s="238"/>
      <c r="H669" s="241">
        <v>5.7000000000000002</v>
      </c>
      <c r="I669" s="242"/>
      <c r="J669" s="238"/>
      <c r="K669" s="238"/>
      <c r="L669" s="243"/>
      <c r="M669" s="244"/>
      <c r="N669" s="245"/>
      <c r="O669" s="245"/>
      <c r="P669" s="245"/>
      <c r="Q669" s="245"/>
      <c r="R669" s="245"/>
      <c r="S669" s="245"/>
      <c r="T669" s="24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7" t="s">
        <v>217</v>
      </c>
      <c r="AU669" s="247" t="s">
        <v>85</v>
      </c>
      <c r="AV669" s="13" t="s">
        <v>85</v>
      </c>
      <c r="AW669" s="13" t="s">
        <v>37</v>
      </c>
      <c r="AX669" s="13" t="s">
        <v>75</v>
      </c>
      <c r="AY669" s="247" t="s">
        <v>147</v>
      </c>
    </row>
    <row r="670" s="13" customFormat="1">
      <c r="A670" s="13"/>
      <c r="B670" s="237"/>
      <c r="C670" s="238"/>
      <c r="D670" s="239" t="s">
        <v>217</v>
      </c>
      <c r="E670" s="258" t="s">
        <v>19</v>
      </c>
      <c r="F670" s="240" t="s">
        <v>491</v>
      </c>
      <c r="G670" s="238"/>
      <c r="H670" s="241">
        <v>1.05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7" t="s">
        <v>217</v>
      </c>
      <c r="AU670" s="247" t="s">
        <v>85</v>
      </c>
      <c r="AV670" s="13" t="s">
        <v>85</v>
      </c>
      <c r="AW670" s="13" t="s">
        <v>37</v>
      </c>
      <c r="AX670" s="13" t="s">
        <v>75</v>
      </c>
      <c r="AY670" s="247" t="s">
        <v>147</v>
      </c>
    </row>
    <row r="671" s="14" customFormat="1">
      <c r="A671" s="14"/>
      <c r="B671" s="248"/>
      <c r="C671" s="249"/>
      <c r="D671" s="239" t="s">
        <v>217</v>
      </c>
      <c r="E671" s="250" t="s">
        <v>19</v>
      </c>
      <c r="F671" s="251" t="s">
        <v>295</v>
      </c>
      <c r="G671" s="249"/>
      <c r="H671" s="250" t="s">
        <v>19</v>
      </c>
      <c r="I671" s="252"/>
      <c r="J671" s="249"/>
      <c r="K671" s="249"/>
      <c r="L671" s="253"/>
      <c r="M671" s="254"/>
      <c r="N671" s="255"/>
      <c r="O671" s="255"/>
      <c r="P671" s="255"/>
      <c r="Q671" s="255"/>
      <c r="R671" s="255"/>
      <c r="S671" s="255"/>
      <c r="T671" s="25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7" t="s">
        <v>217</v>
      </c>
      <c r="AU671" s="257" t="s">
        <v>85</v>
      </c>
      <c r="AV671" s="14" t="s">
        <v>83</v>
      </c>
      <c r="AW671" s="14" t="s">
        <v>37</v>
      </c>
      <c r="AX671" s="14" t="s">
        <v>75</v>
      </c>
      <c r="AY671" s="257" t="s">
        <v>147</v>
      </c>
    </row>
    <row r="672" s="13" customFormat="1">
      <c r="A672" s="13"/>
      <c r="B672" s="237"/>
      <c r="C672" s="238"/>
      <c r="D672" s="239" t="s">
        <v>217</v>
      </c>
      <c r="E672" s="258" t="s">
        <v>19</v>
      </c>
      <c r="F672" s="240" t="s">
        <v>492</v>
      </c>
      <c r="G672" s="238"/>
      <c r="H672" s="241">
        <v>12.84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7" t="s">
        <v>217</v>
      </c>
      <c r="AU672" s="247" t="s">
        <v>85</v>
      </c>
      <c r="AV672" s="13" t="s">
        <v>85</v>
      </c>
      <c r="AW672" s="13" t="s">
        <v>37</v>
      </c>
      <c r="AX672" s="13" t="s">
        <v>75</v>
      </c>
      <c r="AY672" s="247" t="s">
        <v>147</v>
      </c>
    </row>
    <row r="673" s="13" customFormat="1">
      <c r="A673" s="13"/>
      <c r="B673" s="237"/>
      <c r="C673" s="238"/>
      <c r="D673" s="239" t="s">
        <v>217</v>
      </c>
      <c r="E673" s="258" t="s">
        <v>19</v>
      </c>
      <c r="F673" s="240" t="s">
        <v>493</v>
      </c>
      <c r="G673" s="238"/>
      <c r="H673" s="241">
        <v>4.7999999999999998</v>
      </c>
      <c r="I673" s="242"/>
      <c r="J673" s="238"/>
      <c r="K673" s="238"/>
      <c r="L673" s="243"/>
      <c r="M673" s="244"/>
      <c r="N673" s="245"/>
      <c r="O673" s="245"/>
      <c r="P673" s="245"/>
      <c r="Q673" s="245"/>
      <c r="R673" s="245"/>
      <c r="S673" s="245"/>
      <c r="T673" s="24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7" t="s">
        <v>217</v>
      </c>
      <c r="AU673" s="247" t="s">
        <v>85</v>
      </c>
      <c r="AV673" s="13" t="s">
        <v>85</v>
      </c>
      <c r="AW673" s="13" t="s">
        <v>37</v>
      </c>
      <c r="AX673" s="13" t="s">
        <v>75</v>
      </c>
      <c r="AY673" s="247" t="s">
        <v>147</v>
      </c>
    </row>
    <row r="674" s="13" customFormat="1">
      <c r="A674" s="13"/>
      <c r="B674" s="237"/>
      <c r="C674" s="238"/>
      <c r="D674" s="239" t="s">
        <v>217</v>
      </c>
      <c r="E674" s="258" t="s">
        <v>19</v>
      </c>
      <c r="F674" s="240" t="s">
        <v>636</v>
      </c>
      <c r="G674" s="238"/>
      <c r="H674" s="241">
        <v>2.96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7" t="s">
        <v>217</v>
      </c>
      <c r="AU674" s="247" t="s">
        <v>85</v>
      </c>
      <c r="AV674" s="13" t="s">
        <v>85</v>
      </c>
      <c r="AW674" s="13" t="s">
        <v>37</v>
      </c>
      <c r="AX674" s="13" t="s">
        <v>75</v>
      </c>
      <c r="AY674" s="247" t="s">
        <v>147</v>
      </c>
    </row>
    <row r="675" s="14" customFormat="1">
      <c r="A675" s="14"/>
      <c r="B675" s="248"/>
      <c r="C675" s="249"/>
      <c r="D675" s="239" t="s">
        <v>217</v>
      </c>
      <c r="E675" s="250" t="s">
        <v>19</v>
      </c>
      <c r="F675" s="251" t="s">
        <v>297</v>
      </c>
      <c r="G675" s="249"/>
      <c r="H675" s="250" t="s">
        <v>19</v>
      </c>
      <c r="I675" s="252"/>
      <c r="J675" s="249"/>
      <c r="K675" s="249"/>
      <c r="L675" s="253"/>
      <c r="M675" s="254"/>
      <c r="N675" s="255"/>
      <c r="O675" s="255"/>
      <c r="P675" s="255"/>
      <c r="Q675" s="255"/>
      <c r="R675" s="255"/>
      <c r="S675" s="255"/>
      <c r="T675" s="25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7" t="s">
        <v>217</v>
      </c>
      <c r="AU675" s="257" t="s">
        <v>85</v>
      </c>
      <c r="AV675" s="14" t="s">
        <v>83</v>
      </c>
      <c r="AW675" s="14" t="s">
        <v>37</v>
      </c>
      <c r="AX675" s="14" t="s">
        <v>75</v>
      </c>
      <c r="AY675" s="257" t="s">
        <v>147</v>
      </c>
    </row>
    <row r="676" s="13" customFormat="1">
      <c r="A676" s="13"/>
      <c r="B676" s="237"/>
      <c r="C676" s="238"/>
      <c r="D676" s="239" t="s">
        <v>217</v>
      </c>
      <c r="E676" s="258" t="s">
        <v>19</v>
      </c>
      <c r="F676" s="240" t="s">
        <v>495</v>
      </c>
      <c r="G676" s="238"/>
      <c r="H676" s="241">
        <v>20.699999999999999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7" t="s">
        <v>217</v>
      </c>
      <c r="AU676" s="247" t="s">
        <v>85</v>
      </c>
      <c r="AV676" s="13" t="s">
        <v>85</v>
      </c>
      <c r="AW676" s="13" t="s">
        <v>37</v>
      </c>
      <c r="AX676" s="13" t="s">
        <v>75</v>
      </c>
      <c r="AY676" s="247" t="s">
        <v>147</v>
      </c>
    </row>
    <row r="677" s="13" customFormat="1">
      <c r="A677" s="13"/>
      <c r="B677" s="237"/>
      <c r="C677" s="238"/>
      <c r="D677" s="239" t="s">
        <v>217</v>
      </c>
      <c r="E677" s="258" t="s">
        <v>19</v>
      </c>
      <c r="F677" s="240" t="s">
        <v>496</v>
      </c>
      <c r="G677" s="238"/>
      <c r="H677" s="241">
        <v>14.84</v>
      </c>
      <c r="I677" s="242"/>
      <c r="J677" s="238"/>
      <c r="K677" s="238"/>
      <c r="L677" s="243"/>
      <c r="M677" s="244"/>
      <c r="N677" s="245"/>
      <c r="O677" s="245"/>
      <c r="P677" s="245"/>
      <c r="Q677" s="245"/>
      <c r="R677" s="245"/>
      <c r="S677" s="245"/>
      <c r="T677" s="246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7" t="s">
        <v>217</v>
      </c>
      <c r="AU677" s="247" t="s">
        <v>85</v>
      </c>
      <c r="AV677" s="13" t="s">
        <v>85</v>
      </c>
      <c r="AW677" s="13" t="s">
        <v>37</v>
      </c>
      <c r="AX677" s="13" t="s">
        <v>75</v>
      </c>
      <c r="AY677" s="247" t="s">
        <v>147</v>
      </c>
    </row>
    <row r="678" s="13" customFormat="1">
      <c r="A678" s="13"/>
      <c r="B678" s="237"/>
      <c r="C678" s="238"/>
      <c r="D678" s="239" t="s">
        <v>217</v>
      </c>
      <c r="E678" s="258" t="s">
        <v>19</v>
      </c>
      <c r="F678" s="240" t="s">
        <v>637</v>
      </c>
      <c r="G678" s="238"/>
      <c r="H678" s="241">
        <v>1.0409999999999999</v>
      </c>
      <c r="I678" s="242"/>
      <c r="J678" s="238"/>
      <c r="K678" s="238"/>
      <c r="L678" s="243"/>
      <c r="M678" s="244"/>
      <c r="N678" s="245"/>
      <c r="O678" s="245"/>
      <c r="P678" s="245"/>
      <c r="Q678" s="245"/>
      <c r="R678" s="245"/>
      <c r="S678" s="245"/>
      <c r="T678" s="246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7" t="s">
        <v>217</v>
      </c>
      <c r="AU678" s="247" t="s">
        <v>85</v>
      </c>
      <c r="AV678" s="13" t="s">
        <v>85</v>
      </c>
      <c r="AW678" s="13" t="s">
        <v>37</v>
      </c>
      <c r="AX678" s="13" t="s">
        <v>75</v>
      </c>
      <c r="AY678" s="247" t="s">
        <v>147</v>
      </c>
    </row>
    <row r="679" s="13" customFormat="1">
      <c r="A679" s="13"/>
      <c r="B679" s="237"/>
      <c r="C679" s="238"/>
      <c r="D679" s="239" t="s">
        <v>217</v>
      </c>
      <c r="E679" s="258" t="s">
        <v>19</v>
      </c>
      <c r="F679" s="240" t="s">
        <v>638</v>
      </c>
      <c r="G679" s="238"/>
      <c r="H679" s="241">
        <v>2.9420000000000002</v>
      </c>
      <c r="I679" s="242"/>
      <c r="J679" s="238"/>
      <c r="K679" s="238"/>
      <c r="L679" s="243"/>
      <c r="M679" s="244"/>
      <c r="N679" s="245"/>
      <c r="O679" s="245"/>
      <c r="P679" s="245"/>
      <c r="Q679" s="245"/>
      <c r="R679" s="245"/>
      <c r="S679" s="245"/>
      <c r="T679" s="24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7" t="s">
        <v>217</v>
      </c>
      <c r="AU679" s="247" t="s">
        <v>85</v>
      </c>
      <c r="AV679" s="13" t="s">
        <v>85</v>
      </c>
      <c r="AW679" s="13" t="s">
        <v>37</v>
      </c>
      <c r="AX679" s="13" t="s">
        <v>75</v>
      </c>
      <c r="AY679" s="247" t="s">
        <v>147</v>
      </c>
    </row>
    <row r="680" s="13" customFormat="1">
      <c r="A680" s="13"/>
      <c r="B680" s="237"/>
      <c r="C680" s="238"/>
      <c r="D680" s="239" t="s">
        <v>217</v>
      </c>
      <c r="E680" s="258" t="s">
        <v>19</v>
      </c>
      <c r="F680" s="240" t="s">
        <v>497</v>
      </c>
      <c r="G680" s="238"/>
      <c r="H680" s="241">
        <v>2.9199999999999999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7" t="s">
        <v>217</v>
      </c>
      <c r="AU680" s="247" t="s">
        <v>85</v>
      </c>
      <c r="AV680" s="13" t="s">
        <v>85</v>
      </c>
      <c r="AW680" s="13" t="s">
        <v>37</v>
      </c>
      <c r="AX680" s="13" t="s">
        <v>75</v>
      </c>
      <c r="AY680" s="247" t="s">
        <v>147</v>
      </c>
    </row>
    <row r="681" s="14" customFormat="1">
      <c r="A681" s="14"/>
      <c r="B681" s="248"/>
      <c r="C681" s="249"/>
      <c r="D681" s="239" t="s">
        <v>217</v>
      </c>
      <c r="E681" s="250" t="s">
        <v>19</v>
      </c>
      <c r="F681" s="251" t="s">
        <v>299</v>
      </c>
      <c r="G681" s="249"/>
      <c r="H681" s="250" t="s">
        <v>19</v>
      </c>
      <c r="I681" s="252"/>
      <c r="J681" s="249"/>
      <c r="K681" s="249"/>
      <c r="L681" s="253"/>
      <c r="M681" s="254"/>
      <c r="N681" s="255"/>
      <c r="O681" s="255"/>
      <c r="P681" s="255"/>
      <c r="Q681" s="255"/>
      <c r="R681" s="255"/>
      <c r="S681" s="255"/>
      <c r="T681" s="256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7" t="s">
        <v>217</v>
      </c>
      <c r="AU681" s="257" t="s">
        <v>85</v>
      </c>
      <c r="AV681" s="14" t="s">
        <v>83</v>
      </c>
      <c r="AW681" s="14" t="s">
        <v>37</v>
      </c>
      <c r="AX681" s="14" t="s">
        <v>75</v>
      </c>
      <c r="AY681" s="257" t="s">
        <v>147</v>
      </c>
    </row>
    <row r="682" s="13" customFormat="1">
      <c r="A682" s="13"/>
      <c r="B682" s="237"/>
      <c r="C682" s="238"/>
      <c r="D682" s="239" t="s">
        <v>217</v>
      </c>
      <c r="E682" s="258" t="s">
        <v>19</v>
      </c>
      <c r="F682" s="240" t="s">
        <v>498</v>
      </c>
      <c r="G682" s="238"/>
      <c r="H682" s="241">
        <v>11.4</v>
      </c>
      <c r="I682" s="242"/>
      <c r="J682" s="238"/>
      <c r="K682" s="238"/>
      <c r="L682" s="243"/>
      <c r="M682" s="244"/>
      <c r="N682" s="245"/>
      <c r="O682" s="245"/>
      <c r="P682" s="245"/>
      <c r="Q682" s="245"/>
      <c r="R682" s="245"/>
      <c r="S682" s="245"/>
      <c r="T682" s="24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7" t="s">
        <v>217</v>
      </c>
      <c r="AU682" s="247" t="s">
        <v>85</v>
      </c>
      <c r="AV682" s="13" t="s">
        <v>85</v>
      </c>
      <c r="AW682" s="13" t="s">
        <v>37</v>
      </c>
      <c r="AX682" s="13" t="s">
        <v>75</v>
      </c>
      <c r="AY682" s="247" t="s">
        <v>147</v>
      </c>
    </row>
    <row r="683" s="13" customFormat="1">
      <c r="A683" s="13"/>
      <c r="B683" s="237"/>
      <c r="C683" s="238"/>
      <c r="D683" s="239" t="s">
        <v>217</v>
      </c>
      <c r="E683" s="258" t="s">
        <v>19</v>
      </c>
      <c r="F683" s="240" t="s">
        <v>499</v>
      </c>
      <c r="G683" s="238"/>
      <c r="H683" s="241">
        <v>3.0899999999999999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7" t="s">
        <v>217</v>
      </c>
      <c r="AU683" s="247" t="s">
        <v>85</v>
      </c>
      <c r="AV683" s="13" t="s">
        <v>85</v>
      </c>
      <c r="AW683" s="13" t="s">
        <v>37</v>
      </c>
      <c r="AX683" s="13" t="s">
        <v>75</v>
      </c>
      <c r="AY683" s="247" t="s">
        <v>147</v>
      </c>
    </row>
    <row r="684" s="13" customFormat="1">
      <c r="A684" s="13"/>
      <c r="B684" s="237"/>
      <c r="C684" s="238"/>
      <c r="D684" s="239" t="s">
        <v>217</v>
      </c>
      <c r="E684" s="258" t="s">
        <v>19</v>
      </c>
      <c r="F684" s="240" t="s">
        <v>639</v>
      </c>
      <c r="G684" s="238"/>
      <c r="H684" s="241">
        <v>2.7999999999999998</v>
      </c>
      <c r="I684" s="242"/>
      <c r="J684" s="238"/>
      <c r="K684" s="238"/>
      <c r="L684" s="243"/>
      <c r="M684" s="244"/>
      <c r="N684" s="245"/>
      <c r="O684" s="245"/>
      <c r="P684" s="245"/>
      <c r="Q684" s="245"/>
      <c r="R684" s="245"/>
      <c r="S684" s="245"/>
      <c r="T684" s="246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7" t="s">
        <v>217</v>
      </c>
      <c r="AU684" s="247" t="s">
        <v>85</v>
      </c>
      <c r="AV684" s="13" t="s">
        <v>85</v>
      </c>
      <c r="AW684" s="13" t="s">
        <v>37</v>
      </c>
      <c r="AX684" s="13" t="s">
        <v>75</v>
      </c>
      <c r="AY684" s="247" t="s">
        <v>147</v>
      </c>
    </row>
    <row r="685" s="13" customFormat="1">
      <c r="A685" s="13"/>
      <c r="B685" s="237"/>
      <c r="C685" s="238"/>
      <c r="D685" s="239" t="s">
        <v>217</v>
      </c>
      <c r="E685" s="258" t="s">
        <v>19</v>
      </c>
      <c r="F685" s="240" t="s">
        <v>640</v>
      </c>
      <c r="G685" s="238"/>
      <c r="H685" s="241">
        <v>2.8999999999999999</v>
      </c>
      <c r="I685" s="242"/>
      <c r="J685" s="238"/>
      <c r="K685" s="238"/>
      <c r="L685" s="243"/>
      <c r="M685" s="244"/>
      <c r="N685" s="245"/>
      <c r="O685" s="245"/>
      <c r="P685" s="245"/>
      <c r="Q685" s="245"/>
      <c r="R685" s="245"/>
      <c r="S685" s="245"/>
      <c r="T685" s="246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7" t="s">
        <v>217</v>
      </c>
      <c r="AU685" s="247" t="s">
        <v>85</v>
      </c>
      <c r="AV685" s="13" t="s">
        <v>85</v>
      </c>
      <c r="AW685" s="13" t="s">
        <v>37</v>
      </c>
      <c r="AX685" s="13" t="s">
        <v>75</v>
      </c>
      <c r="AY685" s="247" t="s">
        <v>147</v>
      </c>
    </row>
    <row r="686" s="13" customFormat="1">
      <c r="A686" s="13"/>
      <c r="B686" s="237"/>
      <c r="C686" s="238"/>
      <c r="D686" s="239" t="s">
        <v>217</v>
      </c>
      <c r="E686" s="258" t="s">
        <v>19</v>
      </c>
      <c r="F686" s="240" t="s">
        <v>502</v>
      </c>
      <c r="G686" s="238"/>
      <c r="H686" s="241">
        <v>4.4500000000000002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7" t="s">
        <v>217</v>
      </c>
      <c r="AU686" s="247" t="s">
        <v>85</v>
      </c>
      <c r="AV686" s="13" t="s">
        <v>85</v>
      </c>
      <c r="AW686" s="13" t="s">
        <v>37</v>
      </c>
      <c r="AX686" s="13" t="s">
        <v>75</v>
      </c>
      <c r="AY686" s="247" t="s">
        <v>147</v>
      </c>
    </row>
    <row r="687" s="13" customFormat="1">
      <c r="A687" s="13"/>
      <c r="B687" s="237"/>
      <c r="C687" s="238"/>
      <c r="D687" s="239" t="s">
        <v>217</v>
      </c>
      <c r="E687" s="258" t="s">
        <v>19</v>
      </c>
      <c r="F687" s="240" t="s">
        <v>503</v>
      </c>
      <c r="G687" s="238"/>
      <c r="H687" s="241">
        <v>2.3399999999999999</v>
      </c>
      <c r="I687" s="242"/>
      <c r="J687" s="238"/>
      <c r="K687" s="238"/>
      <c r="L687" s="243"/>
      <c r="M687" s="244"/>
      <c r="N687" s="245"/>
      <c r="O687" s="245"/>
      <c r="P687" s="245"/>
      <c r="Q687" s="245"/>
      <c r="R687" s="245"/>
      <c r="S687" s="245"/>
      <c r="T687" s="246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7" t="s">
        <v>217</v>
      </c>
      <c r="AU687" s="247" t="s">
        <v>85</v>
      </c>
      <c r="AV687" s="13" t="s">
        <v>85</v>
      </c>
      <c r="AW687" s="13" t="s">
        <v>37</v>
      </c>
      <c r="AX687" s="13" t="s">
        <v>75</v>
      </c>
      <c r="AY687" s="247" t="s">
        <v>147</v>
      </c>
    </row>
    <row r="688" s="13" customFormat="1">
      <c r="A688" s="13"/>
      <c r="B688" s="237"/>
      <c r="C688" s="238"/>
      <c r="D688" s="239" t="s">
        <v>217</v>
      </c>
      <c r="E688" s="258" t="s">
        <v>19</v>
      </c>
      <c r="F688" s="240" t="s">
        <v>504</v>
      </c>
      <c r="G688" s="238"/>
      <c r="H688" s="241">
        <v>4.4939999999999998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7" t="s">
        <v>217</v>
      </c>
      <c r="AU688" s="247" t="s">
        <v>85</v>
      </c>
      <c r="AV688" s="13" t="s">
        <v>85</v>
      </c>
      <c r="AW688" s="13" t="s">
        <v>37</v>
      </c>
      <c r="AX688" s="13" t="s">
        <v>75</v>
      </c>
      <c r="AY688" s="247" t="s">
        <v>147</v>
      </c>
    </row>
    <row r="689" s="13" customFormat="1">
      <c r="A689" s="13"/>
      <c r="B689" s="237"/>
      <c r="C689" s="238"/>
      <c r="D689" s="239" t="s">
        <v>217</v>
      </c>
      <c r="E689" s="258" t="s">
        <v>19</v>
      </c>
      <c r="F689" s="240" t="s">
        <v>505</v>
      </c>
      <c r="G689" s="238"/>
      <c r="H689" s="241">
        <v>1.238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7" t="s">
        <v>217</v>
      </c>
      <c r="AU689" s="247" t="s">
        <v>85</v>
      </c>
      <c r="AV689" s="13" t="s">
        <v>85</v>
      </c>
      <c r="AW689" s="13" t="s">
        <v>37</v>
      </c>
      <c r="AX689" s="13" t="s">
        <v>75</v>
      </c>
      <c r="AY689" s="247" t="s">
        <v>147</v>
      </c>
    </row>
    <row r="690" s="15" customFormat="1">
      <c r="A690" s="15"/>
      <c r="B690" s="259"/>
      <c r="C690" s="260"/>
      <c r="D690" s="239" t="s">
        <v>217</v>
      </c>
      <c r="E690" s="261" t="s">
        <v>19</v>
      </c>
      <c r="F690" s="262" t="s">
        <v>233</v>
      </c>
      <c r="G690" s="260"/>
      <c r="H690" s="263">
        <v>195.99099999999999</v>
      </c>
      <c r="I690" s="264"/>
      <c r="J690" s="260"/>
      <c r="K690" s="260"/>
      <c r="L690" s="265"/>
      <c r="M690" s="266"/>
      <c r="N690" s="267"/>
      <c r="O690" s="267"/>
      <c r="P690" s="267"/>
      <c r="Q690" s="267"/>
      <c r="R690" s="267"/>
      <c r="S690" s="267"/>
      <c r="T690" s="268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69" t="s">
        <v>217</v>
      </c>
      <c r="AU690" s="269" t="s">
        <v>85</v>
      </c>
      <c r="AV690" s="15" t="s">
        <v>153</v>
      </c>
      <c r="AW690" s="15" t="s">
        <v>37</v>
      </c>
      <c r="AX690" s="15" t="s">
        <v>83</v>
      </c>
      <c r="AY690" s="269" t="s">
        <v>147</v>
      </c>
    </row>
    <row r="691" s="13" customFormat="1">
      <c r="A691" s="13"/>
      <c r="B691" s="237"/>
      <c r="C691" s="238"/>
      <c r="D691" s="239" t="s">
        <v>217</v>
      </c>
      <c r="E691" s="238"/>
      <c r="F691" s="240" t="s">
        <v>641</v>
      </c>
      <c r="G691" s="238"/>
      <c r="H691" s="241">
        <v>205.791</v>
      </c>
      <c r="I691" s="242"/>
      <c r="J691" s="238"/>
      <c r="K691" s="238"/>
      <c r="L691" s="243"/>
      <c r="M691" s="244"/>
      <c r="N691" s="245"/>
      <c r="O691" s="245"/>
      <c r="P691" s="245"/>
      <c r="Q691" s="245"/>
      <c r="R691" s="245"/>
      <c r="S691" s="245"/>
      <c r="T691" s="246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7" t="s">
        <v>217</v>
      </c>
      <c r="AU691" s="247" t="s">
        <v>85</v>
      </c>
      <c r="AV691" s="13" t="s">
        <v>85</v>
      </c>
      <c r="AW691" s="13" t="s">
        <v>4</v>
      </c>
      <c r="AX691" s="13" t="s">
        <v>83</v>
      </c>
      <c r="AY691" s="247" t="s">
        <v>147</v>
      </c>
    </row>
    <row r="692" s="2" customFormat="1" ht="24.15" customHeight="1">
      <c r="A692" s="40"/>
      <c r="B692" s="41"/>
      <c r="C692" s="226" t="s">
        <v>642</v>
      </c>
      <c r="D692" s="226" t="s">
        <v>212</v>
      </c>
      <c r="E692" s="227" t="s">
        <v>643</v>
      </c>
      <c r="F692" s="228" t="s">
        <v>644</v>
      </c>
      <c r="G692" s="229" t="s">
        <v>278</v>
      </c>
      <c r="H692" s="230">
        <v>205.791</v>
      </c>
      <c r="I692" s="231"/>
      <c r="J692" s="232">
        <f>ROUND(I692*H692,2)</f>
        <v>0</v>
      </c>
      <c r="K692" s="233"/>
      <c r="L692" s="234"/>
      <c r="M692" s="235" t="s">
        <v>19</v>
      </c>
      <c r="N692" s="236" t="s">
        <v>46</v>
      </c>
      <c r="O692" s="86"/>
      <c r="P692" s="217">
        <f>O692*H692</f>
        <v>0</v>
      </c>
      <c r="Q692" s="217">
        <v>0.00020000000000000001</v>
      </c>
      <c r="R692" s="217">
        <f>Q692*H692</f>
        <v>0.041158199999999999</v>
      </c>
      <c r="S692" s="217">
        <v>0</v>
      </c>
      <c r="T692" s="218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9" t="s">
        <v>186</v>
      </c>
      <c r="AT692" s="219" t="s">
        <v>212</v>
      </c>
      <c r="AU692" s="219" t="s">
        <v>85</v>
      </c>
      <c r="AY692" s="19" t="s">
        <v>147</v>
      </c>
      <c r="BE692" s="220">
        <f>IF(N692="základní",J692,0)</f>
        <v>0</v>
      </c>
      <c r="BF692" s="220">
        <f>IF(N692="snížená",J692,0)</f>
        <v>0</v>
      </c>
      <c r="BG692" s="220">
        <f>IF(N692="zákl. přenesená",J692,0)</f>
        <v>0</v>
      </c>
      <c r="BH692" s="220">
        <f>IF(N692="sníž. přenesená",J692,0)</f>
        <v>0</v>
      </c>
      <c r="BI692" s="220">
        <f>IF(N692="nulová",J692,0)</f>
        <v>0</v>
      </c>
      <c r="BJ692" s="19" t="s">
        <v>83</v>
      </c>
      <c r="BK692" s="220">
        <f>ROUND(I692*H692,2)</f>
        <v>0</v>
      </c>
      <c r="BL692" s="19" t="s">
        <v>153</v>
      </c>
      <c r="BM692" s="219" t="s">
        <v>645</v>
      </c>
    </row>
    <row r="693" s="14" customFormat="1">
      <c r="A693" s="14"/>
      <c r="B693" s="248"/>
      <c r="C693" s="249"/>
      <c r="D693" s="239" t="s">
        <v>217</v>
      </c>
      <c r="E693" s="250" t="s">
        <v>19</v>
      </c>
      <c r="F693" s="251" t="s">
        <v>646</v>
      </c>
      <c r="G693" s="249"/>
      <c r="H693" s="250" t="s">
        <v>19</v>
      </c>
      <c r="I693" s="252"/>
      <c r="J693" s="249"/>
      <c r="K693" s="249"/>
      <c r="L693" s="253"/>
      <c r="M693" s="254"/>
      <c r="N693" s="255"/>
      <c r="O693" s="255"/>
      <c r="P693" s="255"/>
      <c r="Q693" s="255"/>
      <c r="R693" s="255"/>
      <c r="S693" s="255"/>
      <c r="T693" s="256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7" t="s">
        <v>217</v>
      </c>
      <c r="AU693" s="257" t="s">
        <v>85</v>
      </c>
      <c r="AV693" s="14" t="s">
        <v>83</v>
      </c>
      <c r="AW693" s="14" t="s">
        <v>37</v>
      </c>
      <c r="AX693" s="14" t="s">
        <v>75</v>
      </c>
      <c r="AY693" s="257" t="s">
        <v>147</v>
      </c>
    </row>
    <row r="694" s="14" customFormat="1">
      <c r="A694" s="14"/>
      <c r="B694" s="248"/>
      <c r="C694" s="249"/>
      <c r="D694" s="239" t="s">
        <v>217</v>
      </c>
      <c r="E694" s="250" t="s">
        <v>19</v>
      </c>
      <c r="F694" s="251" t="s">
        <v>315</v>
      </c>
      <c r="G694" s="249"/>
      <c r="H694" s="250" t="s">
        <v>19</v>
      </c>
      <c r="I694" s="252"/>
      <c r="J694" s="249"/>
      <c r="K694" s="249"/>
      <c r="L694" s="253"/>
      <c r="M694" s="254"/>
      <c r="N694" s="255"/>
      <c r="O694" s="255"/>
      <c r="P694" s="255"/>
      <c r="Q694" s="255"/>
      <c r="R694" s="255"/>
      <c r="S694" s="255"/>
      <c r="T694" s="25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7" t="s">
        <v>217</v>
      </c>
      <c r="AU694" s="257" t="s">
        <v>85</v>
      </c>
      <c r="AV694" s="14" t="s">
        <v>83</v>
      </c>
      <c r="AW694" s="14" t="s">
        <v>37</v>
      </c>
      <c r="AX694" s="14" t="s">
        <v>75</v>
      </c>
      <c r="AY694" s="257" t="s">
        <v>147</v>
      </c>
    </row>
    <row r="695" s="13" customFormat="1">
      <c r="A695" s="13"/>
      <c r="B695" s="237"/>
      <c r="C695" s="238"/>
      <c r="D695" s="239" t="s">
        <v>217</v>
      </c>
      <c r="E695" s="258" t="s">
        <v>19</v>
      </c>
      <c r="F695" s="240" t="s">
        <v>482</v>
      </c>
      <c r="G695" s="238"/>
      <c r="H695" s="241">
        <v>6.4260000000000002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7" t="s">
        <v>217</v>
      </c>
      <c r="AU695" s="247" t="s">
        <v>85</v>
      </c>
      <c r="AV695" s="13" t="s">
        <v>85</v>
      </c>
      <c r="AW695" s="13" t="s">
        <v>37</v>
      </c>
      <c r="AX695" s="13" t="s">
        <v>75</v>
      </c>
      <c r="AY695" s="247" t="s">
        <v>147</v>
      </c>
    </row>
    <row r="696" s="13" customFormat="1">
      <c r="A696" s="13"/>
      <c r="B696" s="237"/>
      <c r="C696" s="238"/>
      <c r="D696" s="239" t="s">
        <v>217</v>
      </c>
      <c r="E696" s="258" t="s">
        <v>19</v>
      </c>
      <c r="F696" s="240" t="s">
        <v>483</v>
      </c>
      <c r="G696" s="238"/>
      <c r="H696" s="241">
        <v>6.3600000000000003</v>
      </c>
      <c r="I696" s="242"/>
      <c r="J696" s="238"/>
      <c r="K696" s="238"/>
      <c r="L696" s="243"/>
      <c r="M696" s="244"/>
      <c r="N696" s="245"/>
      <c r="O696" s="245"/>
      <c r="P696" s="245"/>
      <c r="Q696" s="245"/>
      <c r="R696" s="245"/>
      <c r="S696" s="245"/>
      <c r="T696" s="246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7" t="s">
        <v>217</v>
      </c>
      <c r="AU696" s="247" t="s">
        <v>85</v>
      </c>
      <c r="AV696" s="13" t="s">
        <v>85</v>
      </c>
      <c r="AW696" s="13" t="s">
        <v>37</v>
      </c>
      <c r="AX696" s="13" t="s">
        <v>75</v>
      </c>
      <c r="AY696" s="247" t="s">
        <v>147</v>
      </c>
    </row>
    <row r="697" s="14" customFormat="1">
      <c r="A697" s="14"/>
      <c r="B697" s="248"/>
      <c r="C697" s="249"/>
      <c r="D697" s="239" t="s">
        <v>217</v>
      </c>
      <c r="E697" s="250" t="s">
        <v>19</v>
      </c>
      <c r="F697" s="251" t="s">
        <v>288</v>
      </c>
      <c r="G697" s="249"/>
      <c r="H697" s="250" t="s">
        <v>19</v>
      </c>
      <c r="I697" s="252"/>
      <c r="J697" s="249"/>
      <c r="K697" s="249"/>
      <c r="L697" s="253"/>
      <c r="M697" s="254"/>
      <c r="N697" s="255"/>
      <c r="O697" s="255"/>
      <c r="P697" s="255"/>
      <c r="Q697" s="255"/>
      <c r="R697" s="255"/>
      <c r="S697" s="255"/>
      <c r="T697" s="25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7" t="s">
        <v>217</v>
      </c>
      <c r="AU697" s="257" t="s">
        <v>85</v>
      </c>
      <c r="AV697" s="14" t="s">
        <v>83</v>
      </c>
      <c r="AW697" s="14" t="s">
        <v>37</v>
      </c>
      <c r="AX697" s="14" t="s">
        <v>75</v>
      </c>
      <c r="AY697" s="257" t="s">
        <v>147</v>
      </c>
    </row>
    <row r="698" s="13" customFormat="1">
      <c r="A698" s="13"/>
      <c r="B698" s="237"/>
      <c r="C698" s="238"/>
      <c r="D698" s="239" t="s">
        <v>217</v>
      </c>
      <c r="E698" s="258" t="s">
        <v>19</v>
      </c>
      <c r="F698" s="240" t="s">
        <v>484</v>
      </c>
      <c r="G698" s="238"/>
      <c r="H698" s="241">
        <v>9.5</v>
      </c>
      <c r="I698" s="242"/>
      <c r="J698" s="238"/>
      <c r="K698" s="238"/>
      <c r="L698" s="243"/>
      <c r="M698" s="244"/>
      <c r="N698" s="245"/>
      <c r="O698" s="245"/>
      <c r="P698" s="245"/>
      <c r="Q698" s="245"/>
      <c r="R698" s="245"/>
      <c r="S698" s="245"/>
      <c r="T698" s="24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7" t="s">
        <v>217</v>
      </c>
      <c r="AU698" s="247" t="s">
        <v>85</v>
      </c>
      <c r="AV698" s="13" t="s">
        <v>85</v>
      </c>
      <c r="AW698" s="13" t="s">
        <v>37</v>
      </c>
      <c r="AX698" s="13" t="s">
        <v>75</v>
      </c>
      <c r="AY698" s="247" t="s">
        <v>147</v>
      </c>
    </row>
    <row r="699" s="13" customFormat="1">
      <c r="A699" s="13"/>
      <c r="B699" s="237"/>
      <c r="C699" s="238"/>
      <c r="D699" s="239" t="s">
        <v>217</v>
      </c>
      <c r="E699" s="258" t="s">
        <v>19</v>
      </c>
      <c r="F699" s="240" t="s">
        <v>485</v>
      </c>
      <c r="G699" s="238"/>
      <c r="H699" s="241">
        <v>18.879999999999999</v>
      </c>
      <c r="I699" s="242"/>
      <c r="J699" s="238"/>
      <c r="K699" s="238"/>
      <c r="L699" s="243"/>
      <c r="M699" s="244"/>
      <c r="N699" s="245"/>
      <c r="O699" s="245"/>
      <c r="P699" s="245"/>
      <c r="Q699" s="245"/>
      <c r="R699" s="245"/>
      <c r="S699" s="245"/>
      <c r="T699" s="246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7" t="s">
        <v>217</v>
      </c>
      <c r="AU699" s="247" t="s">
        <v>85</v>
      </c>
      <c r="AV699" s="13" t="s">
        <v>85</v>
      </c>
      <c r="AW699" s="13" t="s">
        <v>37</v>
      </c>
      <c r="AX699" s="13" t="s">
        <v>75</v>
      </c>
      <c r="AY699" s="247" t="s">
        <v>147</v>
      </c>
    </row>
    <row r="700" s="13" customFormat="1">
      <c r="A700" s="13"/>
      <c r="B700" s="237"/>
      <c r="C700" s="238"/>
      <c r="D700" s="239" t="s">
        <v>217</v>
      </c>
      <c r="E700" s="258" t="s">
        <v>19</v>
      </c>
      <c r="F700" s="240" t="s">
        <v>486</v>
      </c>
      <c r="G700" s="238"/>
      <c r="H700" s="241">
        <v>9.4499999999999993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7" t="s">
        <v>217</v>
      </c>
      <c r="AU700" s="247" t="s">
        <v>85</v>
      </c>
      <c r="AV700" s="13" t="s">
        <v>85</v>
      </c>
      <c r="AW700" s="13" t="s">
        <v>37</v>
      </c>
      <c r="AX700" s="13" t="s">
        <v>75</v>
      </c>
      <c r="AY700" s="247" t="s">
        <v>147</v>
      </c>
    </row>
    <row r="701" s="13" customFormat="1">
      <c r="A701" s="13"/>
      <c r="B701" s="237"/>
      <c r="C701" s="238"/>
      <c r="D701" s="239" t="s">
        <v>217</v>
      </c>
      <c r="E701" s="258" t="s">
        <v>19</v>
      </c>
      <c r="F701" s="240" t="s">
        <v>487</v>
      </c>
      <c r="G701" s="238"/>
      <c r="H701" s="241">
        <v>3</v>
      </c>
      <c r="I701" s="242"/>
      <c r="J701" s="238"/>
      <c r="K701" s="238"/>
      <c r="L701" s="243"/>
      <c r="M701" s="244"/>
      <c r="N701" s="245"/>
      <c r="O701" s="245"/>
      <c r="P701" s="245"/>
      <c r="Q701" s="245"/>
      <c r="R701" s="245"/>
      <c r="S701" s="245"/>
      <c r="T701" s="246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7" t="s">
        <v>217</v>
      </c>
      <c r="AU701" s="247" t="s">
        <v>85</v>
      </c>
      <c r="AV701" s="13" t="s">
        <v>85</v>
      </c>
      <c r="AW701" s="13" t="s">
        <v>37</v>
      </c>
      <c r="AX701" s="13" t="s">
        <v>75</v>
      </c>
      <c r="AY701" s="247" t="s">
        <v>147</v>
      </c>
    </row>
    <row r="702" s="14" customFormat="1">
      <c r="A702" s="14"/>
      <c r="B702" s="248"/>
      <c r="C702" s="249"/>
      <c r="D702" s="239" t="s">
        <v>217</v>
      </c>
      <c r="E702" s="250" t="s">
        <v>19</v>
      </c>
      <c r="F702" s="251" t="s">
        <v>291</v>
      </c>
      <c r="G702" s="249"/>
      <c r="H702" s="250" t="s">
        <v>19</v>
      </c>
      <c r="I702" s="252"/>
      <c r="J702" s="249"/>
      <c r="K702" s="249"/>
      <c r="L702" s="253"/>
      <c r="M702" s="254"/>
      <c r="N702" s="255"/>
      <c r="O702" s="255"/>
      <c r="P702" s="255"/>
      <c r="Q702" s="255"/>
      <c r="R702" s="255"/>
      <c r="S702" s="255"/>
      <c r="T702" s="256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7" t="s">
        <v>217</v>
      </c>
      <c r="AU702" s="257" t="s">
        <v>85</v>
      </c>
      <c r="AV702" s="14" t="s">
        <v>83</v>
      </c>
      <c r="AW702" s="14" t="s">
        <v>37</v>
      </c>
      <c r="AX702" s="14" t="s">
        <v>75</v>
      </c>
      <c r="AY702" s="257" t="s">
        <v>147</v>
      </c>
    </row>
    <row r="703" s="13" customFormat="1">
      <c r="A703" s="13"/>
      <c r="B703" s="237"/>
      <c r="C703" s="238"/>
      <c r="D703" s="239" t="s">
        <v>217</v>
      </c>
      <c r="E703" s="258" t="s">
        <v>19</v>
      </c>
      <c r="F703" s="240" t="s">
        <v>488</v>
      </c>
      <c r="G703" s="238"/>
      <c r="H703" s="241">
        <v>3.48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217</v>
      </c>
      <c r="AU703" s="247" t="s">
        <v>85</v>
      </c>
      <c r="AV703" s="13" t="s">
        <v>85</v>
      </c>
      <c r="AW703" s="13" t="s">
        <v>37</v>
      </c>
      <c r="AX703" s="13" t="s">
        <v>75</v>
      </c>
      <c r="AY703" s="247" t="s">
        <v>147</v>
      </c>
    </row>
    <row r="704" s="13" customFormat="1">
      <c r="A704" s="13"/>
      <c r="B704" s="237"/>
      <c r="C704" s="238"/>
      <c r="D704" s="239" t="s">
        <v>217</v>
      </c>
      <c r="E704" s="258" t="s">
        <v>19</v>
      </c>
      <c r="F704" s="240" t="s">
        <v>634</v>
      </c>
      <c r="G704" s="238"/>
      <c r="H704" s="241">
        <v>1.0800000000000001</v>
      </c>
      <c r="I704" s="242"/>
      <c r="J704" s="238"/>
      <c r="K704" s="238"/>
      <c r="L704" s="243"/>
      <c r="M704" s="244"/>
      <c r="N704" s="245"/>
      <c r="O704" s="245"/>
      <c r="P704" s="245"/>
      <c r="Q704" s="245"/>
      <c r="R704" s="245"/>
      <c r="S704" s="245"/>
      <c r="T704" s="246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7" t="s">
        <v>217</v>
      </c>
      <c r="AU704" s="247" t="s">
        <v>85</v>
      </c>
      <c r="AV704" s="13" t="s">
        <v>85</v>
      </c>
      <c r="AW704" s="13" t="s">
        <v>37</v>
      </c>
      <c r="AX704" s="13" t="s">
        <v>75</v>
      </c>
      <c r="AY704" s="247" t="s">
        <v>147</v>
      </c>
    </row>
    <row r="705" s="13" customFormat="1">
      <c r="A705" s="13"/>
      <c r="B705" s="237"/>
      <c r="C705" s="238"/>
      <c r="D705" s="239" t="s">
        <v>217</v>
      </c>
      <c r="E705" s="258" t="s">
        <v>19</v>
      </c>
      <c r="F705" s="240" t="s">
        <v>483</v>
      </c>
      <c r="G705" s="238"/>
      <c r="H705" s="241">
        <v>6.3600000000000003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7" t="s">
        <v>217</v>
      </c>
      <c r="AU705" s="247" t="s">
        <v>85</v>
      </c>
      <c r="AV705" s="13" t="s">
        <v>85</v>
      </c>
      <c r="AW705" s="13" t="s">
        <v>37</v>
      </c>
      <c r="AX705" s="13" t="s">
        <v>75</v>
      </c>
      <c r="AY705" s="247" t="s">
        <v>147</v>
      </c>
    </row>
    <row r="706" s="13" customFormat="1">
      <c r="A706" s="13"/>
      <c r="B706" s="237"/>
      <c r="C706" s="238"/>
      <c r="D706" s="239" t="s">
        <v>217</v>
      </c>
      <c r="E706" s="258" t="s">
        <v>19</v>
      </c>
      <c r="F706" s="240" t="s">
        <v>635</v>
      </c>
      <c r="G706" s="238"/>
      <c r="H706" s="241">
        <v>0.87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7" t="s">
        <v>217</v>
      </c>
      <c r="AU706" s="247" t="s">
        <v>85</v>
      </c>
      <c r="AV706" s="13" t="s">
        <v>85</v>
      </c>
      <c r="AW706" s="13" t="s">
        <v>37</v>
      </c>
      <c r="AX706" s="13" t="s">
        <v>75</v>
      </c>
      <c r="AY706" s="247" t="s">
        <v>147</v>
      </c>
    </row>
    <row r="707" s="13" customFormat="1">
      <c r="A707" s="13"/>
      <c r="B707" s="237"/>
      <c r="C707" s="238"/>
      <c r="D707" s="239" t="s">
        <v>217</v>
      </c>
      <c r="E707" s="258" t="s">
        <v>19</v>
      </c>
      <c r="F707" s="240" t="s">
        <v>489</v>
      </c>
      <c r="G707" s="238"/>
      <c r="H707" s="241">
        <v>14.039999999999999</v>
      </c>
      <c r="I707" s="242"/>
      <c r="J707" s="238"/>
      <c r="K707" s="238"/>
      <c r="L707" s="243"/>
      <c r="M707" s="244"/>
      <c r="N707" s="245"/>
      <c r="O707" s="245"/>
      <c r="P707" s="245"/>
      <c r="Q707" s="245"/>
      <c r="R707" s="245"/>
      <c r="S707" s="245"/>
      <c r="T707" s="246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7" t="s">
        <v>217</v>
      </c>
      <c r="AU707" s="247" t="s">
        <v>85</v>
      </c>
      <c r="AV707" s="13" t="s">
        <v>85</v>
      </c>
      <c r="AW707" s="13" t="s">
        <v>37</v>
      </c>
      <c r="AX707" s="13" t="s">
        <v>75</v>
      </c>
      <c r="AY707" s="247" t="s">
        <v>147</v>
      </c>
    </row>
    <row r="708" s="13" customFormat="1">
      <c r="A708" s="13"/>
      <c r="B708" s="237"/>
      <c r="C708" s="238"/>
      <c r="D708" s="239" t="s">
        <v>217</v>
      </c>
      <c r="E708" s="258" t="s">
        <v>19</v>
      </c>
      <c r="F708" s="240" t="s">
        <v>489</v>
      </c>
      <c r="G708" s="238"/>
      <c r="H708" s="241">
        <v>14.039999999999999</v>
      </c>
      <c r="I708" s="242"/>
      <c r="J708" s="238"/>
      <c r="K708" s="238"/>
      <c r="L708" s="243"/>
      <c r="M708" s="244"/>
      <c r="N708" s="245"/>
      <c r="O708" s="245"/>
      <c r="P708" s="245"/>
      <c r="Q708" s="245"/>
      <c r="R708" s="245"/>
      <c r="S708" s="245"/>
      <c r="T708" s="24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7" t="s">
        <v>217</v>
      </c>
      <c r="AU708" s="247" t="s">
        <v>85</v>
      </c>
      <c r="AV708" s="13" t="s">
        <v>85</v>
      </c>
      <c r="AW708" s="13" t="s">
        <v>37</v>
      </c>
      <c r="AX708" s="13" t="s">
        <v>75</v>
      </c>
      <c r="AY708" s="247" t="s">
        <v>147</v>
      </c>
    </row>
    <row r="709" s="13" customFormat="1">
      <c r="A709" s="13"/>
      <c r="B709" s="237"/>
      <c r="C709" s="238"/>
      <c r="D709" s="239" t="s">
        <v>217</v>
      </c>
      <c r="E709" s="258" t="s">
        <v>19</v>
      </c>
      <c r="F709" s="240" t="s">
        <v>490</v>
      </c>
      <c r="G709" s="238"/>
      <c r="H709" s="241">
        <v>5.7000000000000002</v>
      </c>
      <c r="I709" s="242"/>
      <c r="J709" s="238"/>
      <c r="K709" s="238"/>
      <c r="L709" s="243"/>
      <c r="M709" s="244"/>
      <c r="N709" s="245"/>
      <c r="O709" s="245"/>
      <c r="P709" s="245"/>
      <c r="Q709" s="245"/>
      <c r="R709" s="245"/>
      <c r="S709" s="245"/>
      <c r="T709" s="246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7" t="s">
        <v>217</v>
      </c>
      <c r="AU709" s="247" t="s">
        <v>85</v>
      </c>
      <c r="AV709" s="13" t="s">
        <v>85</v>
      </c>
      <c r="AW709" s="13" t="s">
        <v>37</v>
      </c>
      <c r="AX709" s="13" t="s">
        <v>75</v>
      </c>
      <c r="AY709" s="247" t="s">
        <v>147</v>
      </c>
    </row>
    <row r="710" s="13" customFormat="1">
      <c r="A710" s="13"/>
      <c r="B710" s="237"/>
      <c r="C710" s="238"/>
      <c r="D710" s="239" t="s">
        <v>217</v>
      </c>
      <c r="E710" s="258" t="s">
        <v>19</v>
      </c>
      <c r="F710" s="240" t="s">
        <v>491</v>
      </c>
      <c r="G710" s="238"/>
      <c r="H710" s="241">
        <v>1.05</v>
      </c>
      <c r="I710" s="242"/>
      <c r="J710" s="238"/>
      <c r="K710" s="238"/>
      <c r="L710" s="243"/>
      <c r="M710" s="244"/>
      <c r="N710" s="245"/>
      <c r="O710" s="245"/>
      <c r="P710" s="245"/>
      <c r="Q710" s="245"/>
      <c r="R710" s="245"/>
      <c r="S710" s="245"/>
      <c r="T710" s="246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7" t="s">
        <v>217</v>
      </c>
      <c r="AU710" s="247" t="s">
        <v>85</v>
      </c>
      <c r="AV710" s="13" t="s">
        <v>85</v>
      </c>
      <c r="AW710" s="13" t="s">
        <v>37</v>
      </c>
      <c r="AX710" s="13" t="s">
        <v>75</v>
      </c>
      <c r="AY710" s="247" t="s">
        <v>147</v>
      </c>
    </row>
    <row r="711" s="14" customFormat="1">
      <c r="A711" s="14"/>
      <c r="B711" s="248"/>
      <c r="C711" s="249"/>
      <c r="D711" s="239" t="s">
        <v>217</v>
      </c>
      <c r="E711" s="250" t="s">
        <v>19</v>
      </c>
      <c r="F711" s="251" t="s">
        <v>295</v>
      </c>
      <c r="G711" s="249"/>
      <c r="H711" s="250" t="s">
        <v>19</v>
      </c>
      <c r="I711" s="252"/>
      <c r="J711" s="249"/>
      <c r="K711" s="249"/>
      <c r="L711" s="253"/>
      <c r="M711" s="254"/>
      <c r="N711" s="255"/>
      <c r="O711" s="255"/>
      <c r="P711" s="255"/>
      <c r="Q711" s="255"/>
      <c r="R711" s="255"/>
      <c r="S711" s="255"/>
      <c r="T711" s="25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7" t="s">
        <v>217</v>
      </c>
      <c r="AU711" s="257" t="s">
        <v>85</v>
      </c>
      <c r="AV711" s="14" t="s">
        <v>83</v>
      </c>
      <c r="AW711" s="14" t="s">
        <v>37</v>
      </c>
      <c r="AX711" s="14" t="s">
        <v>75</v>
      </c>
      <c r="AY711" s="257" t="s">
        <v>147</v>
      </c>
    </row>
    <row r="712" s="13" customFormat="1">
      <c r="A712" s="13"/>
      <c r="B712" s="237"/>
      <c r="C712" s="238"/>
      <c r="D712" s="239" t="s">
        <v>217</v>
      </c>
      <c r="E712" s="258" t="s">
        <v>19</v>
      </c>
      <c r="F712" s="240" t="s">
        <v>492</v>
      </c>
      <c r="G712" s="238"/>
      <c r="H712" s="241">
        <v>12.84</v>
      </c>
      <c r="I712" s="242"/>
      <c r="J712" s="238"/>
      <c r="K712" s="238"/>
      <c r="L712" s="243"/>
      <c r="M712" s="244"/>
      <c r="N712" s="245"/>
      <c r="O712" s="245"/>
      <c r="P712" s="245"/>
      <c r="Q712" s="245"/>
      <c r="R712" s="245"/>
      <c r="S712" s="245"/>
      <c r="T712" s="246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7" t="s">
        <v>217</v>
      </c>
      <c r="AU712" s="247" t="s">
        <v>85</v>
      </c>
      <c r="AV712" s="13" t="s">
        <v>85</v>
      </c>
      <c r="AW712" s="13" t="s">
        <v>37</v>
      </c>
      <c r="AX712" s="13" t="s">
        <v>75</v>
      </c>
      <c r="AY712" s="247" t="s">
        <v>147</v>
      </c>
    </row>
    <row r="713" s="13" customFormat="1">
      <c r="A713" s="13"/>
      <c r="B713" s="237"/>
      <c r="C713" s="238"/>
      <c r="D713" s="239" t="s">
        <v>217</v>
      </c>
      <c r="E713" s="258" t="s">
        <v>19</v>
      </c>
      <c r="F713" s="240" t="s">
        <v>493</v>
      </c>
      <c r="G713" s="238"/>
      <c r="H713" s="241">
        <v>4.7999999999999998</v>
      </c>
      <c r="I713" s="242"/>
      <c r="J713" s="238"/>
      <c r="K713" s="238"/>
      <c r="L713" s="243"/>
      <c r="M713" s="244"/>
      <c r="N713" s="245"/>
      <c r="O713" s="245"/>
      <c r="P713" s="245"/>
      <c r="Q713" s="245"/>
      <c r="R713" s="245"/>
      <c r="S713" s="245"/>
      <c r="T713" s="246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7" t="s">
        <v>217</v>
      </c>
      <c r="AU713" s="247" t="s">
        <v>85</v>
      </c>
      <c r="AV713" s="13" t="s">
        <v>85</v>
      </c>
      <c r="AW713" s="13" t="s">
        <v>37</v>
      </c>
      <c r="AX713" s="13" t="s">
        <v>75</v>
      </c>
      <c r="AY713" s="247" t="s">
        <v>147</v>
      </c>
    </row>
    <row r="714" s="13" customFormat="1">
      <c r="A714" s="13"/>
      <c r="B714" s="237"/>
      <c r="C714" s="238"/>
      <c r="D714" s="239" t="s">
        <v>217</v>
      </c>
      <c r="E714" s="258" t="s">
        <v>19</v>
      </c>
      <c r="F714" s="240" t="s">
        <v>636</v>
      </c>
      <c r="G714" s="238"/>
      <c r="H714" s="241">
        <v>2.96</v>
      </c>
      <c r="I714" s="242"/>
      <c r="J714" s="238"/>
      <c r="K714" s="238"/>
      <c r="L714" s="243"/>
      <c r="M714" s="244"/>
      <c r="N714" s="245"/>
      <c r="O714" s="245"/>
      <c r="P714" s="245"/>
      <c r="Q714" s="245"/>
      <c r="R714" s="245"/>
      <c r="S714" s="245"/>
      <c r="T714" s="246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7" t="s">
        <v>217</v>
      </c>
      <c r="AU714" s="247" t="s">
        <v>85</v>
      </c>
      <c r="AV714" s="13" t="s">
        <v>85</v>
      </c>
      <c r="AW714" s="13" t="s">
        <v>37</v>
      </c>
      <c r="AX714" s="13" t="s">
        <v>75</v>
      </c>
      <c r="AY714" s="247" t="s">
        <v>147</v>
      </c>
    </row>
    <row r="715" s="14" customFormat="1">
      <c r="A715" s="14"/>
      <c r="B715" s="248"/>
      <c r="C715" s="249"/>
      <c r="D715" s="239" t="s">
        <v>217</v>
      </c>
      <c r="E715" s="250" t="s">
        <v>19</v>
      </c>
      <c r="F715" s="251" t="s">
        <v>297</v>
      </c>
      <c r="G715" s="249"/>
      <c r="H715" s="250" t="s">
        <v>19</v>
      </c>
      <c r="I715" s="252"/>
      <c r="J715" s="249"/>
      <c r="K715" s="249"/>
      <c r="L715" s="253"/>
      <c r="M715" s="254"/>
      <c r="N715" s="255"/>
      <c r="O715" s="255"/>
      <c r="P715" s="255"/>
      <c r="Q715" s="255"/>
      <c r="R715" s="255"/>
      <c r="S715" s="255"/>
      <c r="T715" s="25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7" t="s">
        <v>217</v>
      </c>
      <c r="AU715" s="257" t="s">
        <v>85</v>
      </c>
      <c r="AV715" s="14" t="s">
        <v>83</v>
      </c>
      <c r="AW715" s="14" t="s">
        <v>37</v>
      </c>
      <c r="AX715" s="14" t="s">
        <v>75</v>
      </c>
      <c r="AY715" s="257" t="s">
        <v>147</v>
      </c>
    </row>
    <row r="716" s="13" customFormat="1">
      <c r="A716" s="13"/>
      <c r="B716" s="237"/>
      <c r="C716" s="238"/>
      <c r="D716" s="239" t="s">
        <v>217</v>
      </c>
      <c r="E716" s="258" t="s">
        <v>19</v>
      </c>
      <c r="F716" s="240" t="s">
        <v>495</v>
      </c>
      <c r="G716" s="238"/>
      <c r="H716" s="241">
        <v>20.699999999999999</v>
      </c>
      <c r="I716" s="242"/>
      <c r="J716" s="238"/>
      <c r="K716" s="238"/>
      <c r="L716" s="243"/>
      <c r="M716" s="244"/>
      <c r="N716" s="245"/>
      <c r="O716" s="245"/>
      <c r="P716" s="245"/>
      <c r="Q716" s="245"/>
      <c r="R716" s="245"/>
      <c r="S716" s="245"/>
      <c r="T716" s="246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7" t="s">
        <v>217</v>
      </c>
      <c r="AU716" s="247" t="s">
        <v>85</v>
      </c>
      <c r="AV716" s="13" t="s">
        <v>85</v>
      </c>
      <c r="AW716" s="13" t="s">
        <v>37</v>
      </c>
      <c r="AX716" s="13" t="s">
        <v>75</v>
      </c>
      <c r="AY716" s="247" t="s">
        <v>147</v>
      </c>
    </row>
    <row r="717" s="13" customFormat="1">
      <c r="A717" s="13"/>
      <c r="B717" s="237"/>
      <c r="C717" s="238"/>
      <c r="D717" s="239" t="s">
        <v>217</v>
      </c>
      <c r="E717" s="258" t="s">
        <v>19</v>
      </c>
      <c r="F717" s="240" t="s">
        <v>496</v>
      </c>
      <c r="G717" s="238"/>
      <c r="H717" s="241">
        <v>14.84</v>
      </c>
      <c r="I717" s="242"/>
      <c r="J717" s="238"/>
      <c r="K717" s="238"/>
      <c r="L717" s="243"/>
      <c r="M717" s="244"/>
      <c r="N717" s="245"/>
      <c r="O717" s="245"/>
      <c r="P717" s="245"/>
      <c r="Q717" s="245"/>
      <c r="R717" s="245"/>
      <c r="S717" s="245"/>
      <c r="T717" s="24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7" t="s">
        <v>217</v>
      </c>
      <c r="AU717" s="247" t="s">
        <v>85</v>
      </c>
      <c r="AV717" s="13" t="s">
        <v>85</v>
      </c>
      <c r="AW717" s="13" t="s">
        <v>37</v>
      </c>
      <c r="AX717" s="13" t="s">
        <v>75</v>
      </c>
      <c r="AY717" s="247" t="s">
        <v>147</v>
      </c>
    </row>
    <row r="718" s="13" customFormat="1">
      <c r="A718" s="13"/>
      <c r="B718" s="237"/>
      <c r="C718" s="238"/>
      <c r="D718" s="239" t="s">
        <v>217</v>
      </c>
      <c r="E718" s="258" t="s">
        <v>19</v>
      </c>
      <c r="F718" s="240" t="s">
        <v>637</v>
      </c>
      <c r="G718" s="238"/>
      <c r="H718" s="241">
        <v>1.0409999999999999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7" t="s">
        <v>217</v>
      </c>
      <c r="AU718" s="247" t="s">
        <v>85</v>
      </c>
      <c r="AV718" s="13" t="s">
        <v>85</v>
      </c>
      <c r="AW718" s="13" t="s">
        <v>37</v>
      </c>
      <c r="AX718" s="13" t="s">
        <v>75</v>
      </c>
      <c r="AY718" s="247" t="s">
        <v>147</v>
      </c>
    </row>
    <row r="719" s="13" customFormat="1">
      <c r="A719" s="13"/>
      <c r="B719" s="237"/>
      <c r="C719" s="238"/>
      <c r="D719" s="239" t="s">
        <v>217</v>
      </c>
      <c r="E719" s="258" t="s">
        <v>19</v>
      </c>
      <c r="F719" s="240" t="s">
        <v>638</v>
      </c>
      <c r="G719" s="238"/>
      <c r="H719" s="241">
        <v>2.9420000000000002</v>
      </c>
      <c r="I719" s="242"/>
      <c r="J719" s="238"/>
      <c r="K719" s="238"/>
      <c r="L719" s="243"/>
      <c r="M719" s="244"/>
      <c r="N719" s="245"/>
      <c r="O719" s="245"/>
      <c r="P719" s="245"/>
      <c r="Q719" s="245"/>
      <c r="R719" s="245"/>
      <c r="S719" s="245"/>
      <c r="T719" s="246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7" t="s">
        <v>217</v>
      </c>
      <c r="AU719" s="247" t="s">
        <v>85</v>
      </c>
      <c r="AV719" s="13" t="s">
        <v>85</v>
      </c>
      <c r="AW719" s="13" t="s">
        <v>37</v>
      </c>
      <c r="AX719" s="13" t="s">
        <v>75</v>
      </c>
      <c r="AY719" s="247" t="s">
        <v>147</v>
      </c>
    </row>
    <row r="720" s="13" customFormat="1">
      <c r="A720" s="13"/>
      <c r="B720" s="237"/>
      <c r="C720" s="238"/>
      <c r="D720" s="239" t="s">
        <v>217</v>
      </c>
      <c r="E720" s="258" t="s">
        <v>19</v>
      </c>
      <c r="F720" s="240" t="s">
        <v>497</v>
      </c>
      <c r="G720" s="238"/>
      <c r="H720" s="241">
        <v>2.9199999999999999</v>
      </c>
      <c r="I720" s="242"/>
      <c r="J720" s="238"/>
      <c r="K720" s="238"/>
      <c r="L720" s="243"/>
      <c r="M720" s="244"/>
      <c r="N720" s="245"/>
      <c r="O720" s="245"/>
      <c r="P720" s="245"/>
      <c r="Q720" s="245"/>
      <c r="R720" s="245"/>
      <c r="S720" s="245"/>
      <c r="T720" s="246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7" t="s">
        <v>217</v>
      </c>
      <c r="AU720" s="247" t="s">
        <v>85</v>
      </c>
      <c r="AV720" s="13" t="s">
        <v>85</v>
      </c>
      <c r="AW720" s="13" t="s">
        <v>37</v>
      </c>
      <c r="AX720" s="13" t="s">
        <v>75</v>
      </c>
      <c r="AY720" s="247" t="s">
        <v>147</v>
      </c>
    </row>
    <row r="721" s="14" customFormat="1">
      <c r="A721" s="14"/>
      <c r="B721" s="248"/>
      <c r="C721" s="249"/>
      <c r="D721" s="239" t="s">
        <v>217</v>
      </c>
      <c r="E721" s="250" t="s">
        <v>19</v>
      </c>
      <c r="F721" s="251" t="s">
        <v>299</v>
      </c>
      <c r="G721" s="249"/>
      <c r="H721" s="250" t="s">
        <v>19</v>
      </c>
      <c r="I721" s="252"/>
      <c r="J721" s="249"/>
      <c r="K721" s="249"/>
      <c r="L721" s="253"/>
      <c r="M721" s="254"/>
      <c r="N721" s="255"/>
      <c r="O721" s="255"/>
      <c r="P721" s="255"/>
      <c r="Q721" s="255"/>
      <c r="R721" s="255"/>
      <c r="S721" s="255"/>
      <c r="T721" s="256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7" t="s">
        <v>217</v>
      </c>
      <c r="AU721" s="257" t="s">
        <v>85</v>
      </c>
      <c r="AV721" s="14" t="s">
        <v>83</v>
      </c>
      <c r="AW721" s="14" t="s">
        <v>37</v>
      </c>
      <c r="AX721" s="14" t="s">
        <v>75</v>
      </c>
      <c r="AY721" s="257" t="s">
        <v>147</v>
      </c>
    </row>
    <row r="722" s="13" customFormat="1">
      <c r="A722" s="13"/>
      <c r="B722" s="237"/>
      <c r="C722" s="238"/>
      <c r="D722" s="239" t="s">
        <v>217</v>
      </c>
      <c r="E722" s="258" t="s">
        <v>19</v>
      </c>
      <c r="F722" s="240" t="s">
        <v>498</v>
      </c>
      <c r="G722" s="238"/>
      <c r="H722" s="241">
        <v>11.4</v>
      </c>
      <c r="I722" s="242"/>
      <c r="J722" s="238"/>
      <c r="K722" s="238"/>
      <c r="L722" s="243"/>
      <c r="M722" s="244"/>
      <c r="N722" s="245"/>
      <c r="O722" s="245"/>
      <c r="P722" s="245"/>
      <c r="Q722" s="245"/>
      <c r="R722" s="245"/>
      <c r="S722" s="245"/>
      <c r="T722" s="24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7" t="s">
        <v>217</v>
      </c>
      <c r="AU722" s="247" t="s">
        <v>85</v>
      </c>
      <c r="AV722" s="13" t="s">
        <v>85</v>
      </c>
      <c r="AW722" s="13" t="s">
        <v>37</v>
      </c>
      <c r="AX722" s="13" t="s">
        <v>75</v>
      </c>
      <c r="AY722" s="247" t="s">
        <v>147</v>
      </c>
    </row>
    <row r="723" s="13" customFormat="1">
      <c r="A723" s="13"/>
      <c r="B723" s="237"/>
      <c r="C723" s="238"/>
      <c r="D723" s="239" t="s">
        <v>217</v>
      </c>
      <c r="E723" s="258" t="s">
        <v>19</v>
      </c>
      <c r="F723" s="240" t="s">
        <v>499</v>
      </c>
      <c r="G723" s="238"/>
      <c r="H723" s="241">
        <v>3.0899999999999999</v>
      </c>
      <c r="I723" s="242"/>
      <c r="J723" s="238"/>
      <c r="K723" s="238"/>
      <c r="L723" s="243"/>
      <c r="M723" s="244"/>
      <c r="N723" s="245"/>
      <c r="O723" s="245"/>
      <c r="P723" s="245"/>
      <c r="Q723" s="245"/>
      <c r="R723" s="245"/>
      <c r="S723" s="245"/>
      <c r="T723" s="246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7" t="s">
        <v>217</v>
      </c>
      <c r="AU723" s="247" t="s">
        <v>85</v>
      </c>
      <c r="AV723" s="13" t="s">
        <v>85</v>
      </c>
      <c r="AW723" s="13" t="s">
        <v>37</v>
      </c>
      <c r="AX723" s="13" t="s">
        <v>75</v>
      </c>
      <c r="AY723" s="247" t="s">
        <v>147</v>
      </c>
    </row>
    <row r="724" s="13" customFormat="1">
      <c r="A724" s="13"/>
      <c r="B724" s="237"/>
      <c r="C724" s="238"/>
      <c r="D724" s="239" t="s">
        <v>217</v>
      </c>
      <c r="E724" s="258" t="s">
        <v>19</v>
      </c>
      <c r="F724" s="240" t="s">
        <v>639</v>
      </c>
      <c r="G724" s="238"/>
      <c r="H724" s="241">
        <v>2.7999999999999998</v>
      </c>
      <c r="I724" s="242"/>
      <c r="J724" s="238"/>
      <c r="K724" s="238"/>
      <c r="L724" s="243"/>
      <c r="M724" s="244"/>
      <c r="N724" s="245"/>
      <c r="O724" s="245"/>
      <c r="P724" s="245"/>
      <c r="Q724" s="245"/>
      <c r="R724" s="245"/>
      <c r="S724" s="245"/>
      <c r="T724" s="246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7" t="s">
        <v>217</v>
      </c>
      <c r="AU724" s="247" t="s">
        <v>85</v>
      </c>
      <c r="AV724" s="13" t="s">
        <v>85</v>
      </c>
      <c r="AW724" s="13" t="s">
        <v>37</v>
      </c>
      <c r="AX724" s="13" t="s">
        <v>75</v>
      </c>
      <c r="AY724" s="247" t="s">
        <v>147</v>
      </c>
    </row>
    <row r="725" s="13" customFormat="1">
      <c r="A725" s="13"/>
      <c r="B725" s="237"/>
      <c r="C725" s="238"/>
      <c r="D725" s="239" t="s">
        <v>217</v>
      </c>
      <c r="E725" s="258" t="s">
        <v>19</v>
      </c>
      <c r="F725" s="240" t="s">
        <v>640</v>
      </c>
      <c r="G725" s="238"/>
      <c r="H725" s="241">
        <v>2.8999999999999999</v>
      </c>
      <c r="I725" s="242"/>
      <c r="J725" s="238"/>
      <c r="K725" s="238"/>
      <c r="L725" s="243"/>
      <c r="M725" s="244"/>
      <c r="N725" s="245"/>
      <c r="O725" s="245"/>
      <c r="P725" s="245"/>
      <c r="Q725" s="245"/>
      <c r="R725" s="245"/>
      <c r="S725" s="245"/>
      <c r="T725" s="246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7" t="s">
        <v>217</v>
      </c>
      <c r="AU725" s="247" t="s">
        <v>85</v>
      </c>
      <c r="AV725" s="13" t="s">
        <v>85</v>
      </c>
      <c r="AW725" s="13" t="s">
        <v>37</v>
      </c>
      <c r="AX725" s="13" t="s">
        <v>75</v>
      </c>
      <c r="AY725" s="247" t="s">
        <v>147</v>
      </c>
    </row>
    <row r="726" s="13" customFormat="1">
      <c r="A726" s="13"/>
      <c r="B726" s="237"/>
      <c r="C726" s="238"/>
      <c r="D726" s="239" t="s">
        <v>217</v>
      </c>
      <c r="E726" s="258" t="s">
        <v>19</v>
      </c>
      <c r="F726" s="240" t="s">
        <v>502</v>
      </c>
      <c r="G726" s="238"/>
      <c r="H726" s="241">
        <v>4.4500000000000002</v>
      </c>
      <c r="I726" s="242"/>
      <c r="J726" s="238"/>
      <c r="K726" s="238"/>
      <c r="L726" s="243"/>
      <c r="M726" s="244"/>
      <c r="N726" s="245"/>
      <c r="O726" s="245"/>
      <c r="P726" s="245"/>
      <c r="Q726" s="245"/>
      <c r="R726" s="245"/>
      <c r="S726" s="245"/>
      <c r="T726" s="246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7" t="s">
        <v>217</v>
      </c>
      <c r="AU726" s="247" t="s">
        <v>85</v>
      </c>
      <c r="AV726" s="13" t="s">
        <v>85</v>
      </c>
      <c r="AW726" s="13" t="s">
        <v>37</v>
      </c>
      <c r="AX726" s="13" t="s">
        <v>75</v>
      </c>
      <c r="AY726" s="247" t="s">
        <v>147</v>
      </c>
    </row>
    <row r="727" s="13" customFormat="1">
      <c r="A727" s="13"/>
      <c r="B727" s="237"/>
      <c r="C727" s="238"/>
      <c r="D727" s="239" t="s">
        <v>217</v>
      </c>
      <c r="E727" s="258" t="s">
        <v>19</v>
      </c>
      <c r="F727" s="240" t="s">
        <v>503</v>
      </c>
      <c r="G727" s="238"/>
      <c r="H727" s="241">
        <v>2.3399999999999999</v>
      </c>
      <c r="I727" s="242"/>
      <c r="J727" s="238"/>
      <c r="K727" s="238"/>
      <c r="L727" s="243"/>
      <c r="M727" s="244"/>
      <c r="N727" s="245"/>
      <c r="O727" s="245"/>
      <c r="P727" s="245"/>
      <c r="Q727" s="245"/>
      <c r="R727" s="245"/>
      <c r="S727" s="245"/>
      <c r="T727" s="246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7" t="s">
        <v>217</v>
      </c>
      <c r="AU727" s="247" t="s">
        <v>85</v>
      </c>
      <c r="AV727" s="13" t="s">
        <v>85</v>
      </c>
      <c r="AW727" s="13" t="s">
        <v>37</v>
      </c>
      <c r="AX727" s="13" t="s">
        <v>75</v>
      </c>
      <c r="AY727" s="247" t="s">
        <v>147</v>
      </c>
    </row>
    <row r="728" s="13" customFormat="1">
      <c r="A728" s="13"/>
      <c r="B728" s="237"/>
      <c r="C728" s="238"/>
      <c r="D728" s="239" t="s">
        <v>217</v>
      </c>
      <c r="E728" s="258" t="s">
        <v>19</v>
      </c>
      <c r="F728" s="240" t="s">
        <v>504</v>
      </c>
      <c r="G728" s="238"/>
      <c r="H728" s="241">
        <v>4.4939999999999998</v>
      </c>
      <c r="I728" s="242"/>
      <c r="J728" s="238"/>
      <c r="K728" s="238"/>
      <c r="L728" s="243"/>
      <c r="M728" s="244"/>
      <c r="N728" s="245"/>
      <c r="O728" s="245"/>
      <c r="P728" s="245"/>
      <c r="Q728" s="245"/>
      <c r="R728" s="245"/>
      <c r="S728" s="245"/>
      <c r="T728" s="246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7" t="s">
        <v>217</v>
      </c>
      <c r="AU728" s="247" t="s">
        <v>85</v>
      </c>
      <c r="AV728" s="13" t="s">
        <v>85</v>
      </c>
      <c r="AW728" s="13" t="s">
        <v>37</v>
      </c>
      <c r="AX728" s="13" t="s">
        <v>75</v>
      </c>
      <c r="AY728" s="247" t="s">
        <v>147</v>
      </c>
    </row>
    <row r="729" s="13" customFormat="1">
      <c r="A729" s="13"/>
      <c r="B729" s="237"/>
      <c r="C729" s="238"/>
      <c r="D729" s="239" t="s">
        <v>217</v>
      </c>
      <c r="E729" s="258" t="s">
        <v>19</v>
      </c>
      <c r="F729" s="240" t="s">
        <v>505</v>
      </c>
      <c r="G729" s="238"/>
      <c r="H729" s="241">
        <v>1.238</v>
      </c>
      <c r="I729" s="242"/>
      <c r="J729" s="238"/>
      <c r="K729" s="238"/>
      <c r="L729" s="243"/>
      <c r="M729" s="244"/>
      <c r="N729" s="245"/>
      <c r="O729" s="245"/>
      <c r="P729" s="245"/>
      <c r="Q729" s="245"/>
      <c r="R729" s="245"/>
      <c r="S729" s="245"/>
      <c r="T729" s="246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7" t="s">
        <v>217</v>
      </c>
      <c r="AU729" s="247" t="s">
        <v>85</v>
      </c>
      <c r="AV729" s="13" t="s">
        <v>85</v>
      </c>
      <c r="AW729" s="13" t="s">
        <v>37</v>
      </c>
      <c r="AX729" s="13" t="s">
        <v>75</v>
      </c>
      <c r="AY729" s="247" t="s">
        <v>147</v>
      </c>
    </row>
    <row r="730" s="15" customFormat="1">
      <c r="A730" s="15"/>
      <c r="B730" s="259"/>
      <c r="C730" s="260"/>
      <c r="D730" s="239" t="s">
        <v>217</v>
      </c>
      <c r="E730" s="261" t="s">
        <v>19</v>
      </c>
      <c r="F730" s="262" t="s">
        <v>233</v>
      </c>
      <c r="G730" s="260"/>
      <c r="H730" s="263">
        <v>195.99099999999999</v>
      </c>
      <c r="I730" s="264"/>
      <c r="J730" s="260"/>
      <c r="K730" s="260"/>
      <c r="L730" s="265"/>
      <c r="M730" s="266"/>
      <c r="N730" s="267"/>
      <c r="O730" s="267"/>
      <c r="P730" s="267"/>
      <c r="Q730" s="267"/>
      <c r="R730" s="267"/>
      <c r="S730" s="267"/>
      <c r="T730" s="268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69" t="s">
        <v>217</v>
      </c>
      <c r="AU730" s="269" t="s">
        <v>85</v>
      </c>
      <c r="AV730" s="15" t="s">
        <v>153</v>
      </c>
      <c r="AW730" s="15" t="s">
        <v>37</v>
      </c>
      <c r="AX730" s="15" t="s">
        <v>83</v>
      </c>
      <c r="AY730" s="269" t="s">
        <v>147</v>
      </c>
    </row>
    <row r="731" s="13" customFormat="1">
      <c r="A731" s="13"/>
      <c r="B731" s="237"/>
      <c r="C731" s="238"/>
      <c r="D731" s="239" t="s">
        <v>217</v>
      </c>
      <c r="E731" s="238"/>
      <c r="F731" s="240" t="s">
        <v>641</v>
      </c>
      <c r="G731" s="238"/>
      <c r="H731" s="241">
        <v>205.791</v>
      </c>
      <c r="I731" s="242"/>
      <c r="J731" s="238"/>
      <c r="K731" s="238"/>
      <c r="L731" s="243"/>
      <c r="M731" s="244"/>
      <c r="N731" s="245"/>
      <c r="O731" s="245"/>
      <c r="P731" s="245"/>
      <c r="Q731" s="245"/>
      <c r="R731" s="245"/>
      <c r="S731" s="245"/>
      <c r="T731" s="24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7" t="s">
        <v>217</v>
      </c>
      <c r="AU731" s="247" t="s">
        <v>85</v>
      </c>
      <c r="AV731" s="13" t="s">
        <v>85</v>
      </c>
      <c r="AW731" s="13" t="s">
        <v>4</v>
      </c>
      <c r="AX731" s="13" t="s">
        <v>83</v>
      </c>
      <c r="AY731" s="247" t="s">
        <v>147</v>
      </c>
    </row>
    <row r="732" s="2" customFormat="1" ht="37.8" customHeight="1">
      <c r="A732" s="40"/>
      <c r="B732" s="41"/>
      <c r="C732" s="207" t="s">
        <v>647</v>
      </c>
      <c r="D732" s="207" t="s">
        <v>149</v>
      </c>
      <c r="E732" s="208" t="s">
        <v>648</v>
      </c>
      <c r="F732" s="209" t="s">
        <v>649</v>
      </c>
      <c r="G732" s="210" t="s">
        <v>159</v>
      </c>
      <c r="H732" s="211">
        <v>1819.258</v>
      </c>
      <c r="I732" s="212"/>
      <c r="J732" s="213">
        <f>ROUND(I732*H732,2)</f>
        <v>0</v>
      </c>
      <c r="K732" s="214"/>
      <c r="L732" s="46"/>
      <c r="M732" s="215" t="s">
        <v>19</v>
      </c>
      <c r="N732" s="216" t="s">
        <v>46</v>
      </c>
      <c r="O732" s="86"/>
      <c r="P732" s="217">
        <f>O732*H732</f>
        <v>0</v>
      </c>
      <c r="Q732" s="217">
        <v>0.00382</v>
      </c>
      <c r="R732" s="217">
        <f>Q732*H732</f>
        <v>6.9495655599999999</v>
      </c>
      <c r="S732" s="217">
        <v>0</v>
      </c>
      <c r="T732" s="218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9" t="s">
        <v>153</v>
      </c>
      <c r="AT732" s="219" t="s">
        <v>149</v>
      </c>
      <c r="AU732" s="219" t="s">
        <v>85</v>
      </c>
      <c r="AY732" s="19" t="s">
        <v>147</v>
      </c>
      <c r="BE732" s="220">
        <f>IF(N732="základní",J732,0)</f>
        <v>0</v>
      </c>
      <c r="BF732" s="220">
        <f>IF(N732="snížená",J732,0)</f>
        <v>0</v>
      </c>
      <c r="BG732" s="220">
        <f>IF(N732="zákl. přenesená",J732,0)</f>
        <v>0</v>
      </c>
      <c r="BH732" s="220">
        <f>IF(N732="sníž. přenesená",J732,0)</f>
        <v>0</v>
      </c>
      <c r="BI732" s="220">
        <f>IF(N732="nulová",J732,0)</f>
        <v>0</v>
      </c>
      <c r="BJ732" s="19" t="s">
        <v>83</v>
      </c>
      <c r="BK732" s="220">
        <f>ROUND(I732*H732,2)</f>
        <v>0</v>
      </c>
      <c r="BL732" s="19" t="s">
        <v>153</v>
      </c>
      <c r="BM732" s="219" t="s">
        <v>650</v>
      </c>
    </row>
    <row r="733" s="2" customFormat="1">
      <c r="A733" s="40"/>
      <c r="B733" s="41"/>
      <c r="C733" s="42"/>
      <c r="D733" s="221" t="s">
        <v>155</v>
      </c>
      <c r="E733" s="42"/>
      <c r="F733" s="222" t="s">
        <v>651</v>
      </c>
      <c r="G733" s="42"/>
      <c r="H733" s="42"/>
      <c r="I733" s="223"/>
      <c r="J733" s="42"/>
      <c r="K733" s="42"/>
      <c r="L733" s="46"/>
      <c r="M733" s="224"/>
      <c r="N733" s="225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155</v>
      </c>
      <c r="AU733" s="19" t="s">
        <v>85</v>
      </c>
    </row>
    <row r="734" s="13" customFormat="1">
      <c r="A734" s="13"/>
      <c r="B734" s="237"/>
      <c r="C734" s="238"/>
      <c r="D734" s="239" t="s">
        <v>217</v>
      </c>
      <c r="E734" s="258" t="s">
        <v>19</v>
      </c>
      <c r="F734" s="240" t="s">
        <v>652</v>
      </c>
      <c r="G734" s="238"/>
      <c r="H734" s="241">
        <v>1819.258</v>
      </c>
      <c r="I734" s="242"/>
      <c r="J734" s="238"/>
      <c r="K734" s="238"/>
      <c r="L734" s="243"/>
      <c r="M734" s="244"/>
      <c r="N734" s="245"/>
      <c r="O734" s="245"/>
      <c r="P734" s="245"/>
      <c r="Q734" s="245"/>
      <c r="R734" s="245"/>
      <c r="S734" s="245"/>
      <c r="T734" s="246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7" t="s">
        <v>217</v>
      </c>
      <c r="AU734" s="247" t="s">
        <v>85</v>
      </c>
      <c r="AV734" s="13" t="s">
        <v>85</v>
      </c>
      <c r="AW734" s="13" t="s">
        <v>37</v>
      </c>
      <c r="AX734" s="13" t="s">
        <v>83</v>
      </c>
      <c r="AY734" s="247" t="s">
        <v>147</v>
      </c>
    </row>
    <row r="735" s="2" customFormat="1" ht="33" customHeight="1">
      <c r="A735" s="40"/>
      <c r="B735" s="41"/>
      <c r="C735" s="207" t="s">
        <v>653</v>
      </c>
      <c r="D735" s="207" t="s">
        <v>149</v>
      </c>
      <c r="E735" s="208" t="s">
        <v>654</v>
      </c>
      <c r="F735" s="209" t="s">
        <v>655</v>
      </c>
      <c r="G735" s="210" t="s">
        <v>159</v>
      </c>
      <c r="H735" s="211">
        <v>126.84</v>
      </c>
      <c r="I735" s="212"/>
      <c r="J735" s="213">
        <f>ROUND(I735*H735,2)</f>
        <v>0</v>
      </c>
      <c r="K735" s="214"/>
      <c r="L735" s="46"/>
      <c r="M735" s="215" t="s">
        <v>19</v>
      </c>
      <c r="N735" s="216" t="s">
        <v>46</v>
      </c>
      <c r="O735" s="86"/>
      <c r="P735" s="217">
        <f>O735*H735</f>
        <v>0</v>
      </c>
      <c r="Q735" s="217">
        <v>0.0315</v>
      </c>
      <c r="R735" s="217">
        <f>Q735*H735</f>
        <v>3.99546</v>
      </c>
      <c r="S735" s="217">
        <v>0</v>
      </c>
      <c r="T735" s="218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19" t="s">
        <v>153</v>
      </c>
      <c r="AT735" s="219" t="s">
        <v>149</v>
      </c>
      <c r="AU735" s="219" t="s">
        <v>85</v>
      </c>
      <c r="AY735" s="19" t="s">
        <v>147</v>
      </c>
      <c r="BE735" s="220">
        <f>IF(N735="základní",J735,0)</f>
        <v>0</v>
      </c>
      <c r="BF735" s="220">
        <f>IF(N735="snížená",J735,0)</f>
        <v>0</v>
      </c>
      <c r="BG735" s="220">
        <f>IF(N735="zákl. přenesená",J735,0)</f>
        <v>0</v>
      </c>
      <c r="BH735" s="220">
        <f>IF(N735="sníž. přenesená",J735,0)</f>
        <v>0</v>
      </c>
      <c r="BI735" s="220">
        <f>IF(N735="nulová",J735,0)</f>
        <v>0</v>
      </c>
      <c r="BJ735" s="19" t="s">
        <v>83</v>
      </c>
      <c r="BK735" s="220">
        <f>ROUND(I735*H735,2)</f>
        <v>0</v>
      </c>
      <c r="BL735" s="19" t="s">
        <v>153</v>
      </c>
      <c r="BM735" s="219" t="s">
        <v>656</v>
      </c>
    </row>
    <row r="736" s="2" customFormat="1">
      <c r="A736" s="40"/>
      <c r="B736" s="41"/>
      <c r="C736" s="42"/>
      <c r="D736" s="221" t="s">
        <v>155</v>
      </c>
      <c r="E736" s="42"/>
      <c r="F736" s="222" t="s">
        <v>657</v>
      </c>
      <c r="G736" s="42"/>
      <c r="H736" s="42"/>
      <c r="I736" s="223"/>
      <c r="J736" s="42"/>
      <c r="K736" s="42"/>
      <c r="L736" s="46"/>
      <c r="M736" s="224"/>
      <c r="N736" s="225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155</v>
      </c>
      <c r="AU736" s="19" t="s">
        <v>85</v>
      </c>
    </row>
    <row r="737" s="14" customFormat="1">
      <c r="A737" s="14"/>
      <c r="B737" s="248"/>
      <c r="C737" s="249"/>
      <c r="D737" s="239" t="s">
        <v>217</v>
      </c>
      <c r="E737" s="250" t="s">
        <v>19</v>
      </c>
      <c r="F737" s="251" t="s">
        <v>658</v>
      </c>
      <c r="G737" s="249"/>
      <c r="H737" s="250" t="s">
        <v>19</v>
      </c>
      <c r="I737" s="252"/>
      <c r="J737" s="249"/>
      <c r="K737" s="249"/>
      <c r="L737" s="253"/>
      <c r="M737" s="254"/>
      <c r="N737" s="255"/>
      <c r="O737" s="255"/>
      <c r="P737" s="255"/>
      <c r="Q737" s="255"/>
      <c r="R737" s="255"/>
      <c r="S737" s="255"/>
      <c r="T737" s="256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7" t="s">
        <v>217</v>
      </c>
      <c r="AU737" s="257" t="s">
        <v>85</v>
      </c>
      <c r="AV737" s="14" t="s">
        <v>83</v>
      </c>
      <c r="AW737" s="14" t="s">
        <v>37</v>
      </c>
      <c r="AX737" s="14" t="s">
        <v>75</v>
      </c>
      <c r="AY737" s="257" t="s">
        <v>147</v>
      </c>
    </row>
    <row r="738" s="14" customFormat="1">
      <c r="A738" s="14"/>
      <c r="B738" s="248"/>
      <c r="C738" s="249"/>
      <c r="D738" s="239" t="s">
        <v>217</v>
      </c>
      <c r="E738" s="250" t="s">
        <v>19</v>
      </c>
      <c r="F738" s="251" t="s">
        <v>288</v>
      </c>
      <c r="G738" s="249"/>
      <c r="H738" s="250" t="s">
        <v>19</v>
      </c>
      <c r="I738" s="252"/>
      <c r="J738" s="249"/>
      <c r="K738" s="249"/>
      <c r="L738" s="253"/>
      <c r="M738" s="254"/>
      <c r="N738" s="255"/>
      <c r="O738" s="255"/>
      <c r="P738" s="255"/>
      <c r="Q738" s="255"/>
      <c r="R738" s="255"/>
      <c r="S738" s="255"/>
      <c r="T738" s="256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7" t="s">
        <v>217</v>
      </c>
      <c r="AU738" s="257" t="s">
        <v>85</v>
      </c>
      <c r="AV738" s="14" t="s">
        <v>83</v>
      </c>
      <c r="AW738" s="14" t="s">
        <v>37</v>
      </c>
      <c r="AX738" s="14" t="s">
        <v>75</v>
      </c>
      <c r="AY738" s="257" t="s">
        <v>147</v>
      </c>
    </row>
    <row r="739" s="13" customFormat="1">
      <c r="A739" s="13"/>
      <c r="B739" s="237"/>
      <c r="C739" s="238"/>
      <c r="D739" s="239" t="s">
        <v>217</v>
      </c>
      <c r="E739" s="258" t="s">
        <v>19</v>
      </c>
      <c r="F739" s="240" t="s">
        <v>313</v>
      </c>
      <c r="G739" s="238"/>
      <c r="H739" s="241">
        <v>34.880000000000003</v>
      </c>
      <c r="I739" s="242"/>
      <c r="J739" s="238"/>
      <c r="K739" s="238"/>
      <c r="L739" s="243"/>
      <c r="M739" s="244"/>
      <c r="N739" s="245"/>
      <c r="O739" s="245"/>
      <c r="P739" s="245"/>
      <c r="Q739" s="245"/>
      <c r="R739" s="245"/>
      <c r="S739" s="245"/>
      <c r="T739" s="246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7" t="s">
        <v>217</v>
      </c>
      <c r="AU739" s="247" t="s">
        <v>85</v>
      </c>
      <c r="AV739" s="13" t="s">
        <v>85</v>
      </c>
      <c r="AW739" s="13" t="s">
        <v>37</v>
      </c>
      <c r="AX739" s="13" t="s">
        <v>75</v>
      </c>
      <c r="AY739" s="247" t="s">
        <v>147</v>
      </c>
    </row>
    <row r="740" s="14" customFormat="1">
      <c r="A740" s="14"/>
      <c r="B740" s="248"/>
      <c r="C740" s="249"/>
      <c r="D740" s="239" t="s">
        <v>217</v>
      </c>
      <c r="E740" s="250" t="s">
        <v>19</v>
      </c>
      <c r="F740" s="251" t="s">
        <v>291</v>
      </c>
      <c r="G740" s="249"/>
      <c r="H740" s="250" t="s">
        <v>19</v>
      </c>
      <c r="I740" s="252"/>
      <c r="J740" s="249"/>
      <c r="K740" s="249"/>
      <c r="L740" s="253"/>
      <c r="M740" s="254"/>
      <c r="N740" s="255"/>
      <c r="O740" s="255"/>
      <c r="P740" s="255"/>
      <c r="Q740" s="255"/>
      <c r="R740" s="255"/>
      <c r="S740" s="255"/>
      <c r="T740" s="256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7" t="s">
        <v>217</v>
      </c>
      <c r="AU740" s="257" t="s">
        <v>85</v>
      </c>
      <c r="AV740" s="14" t="s">
        <v>83</v>
      </c>
      <c r="AW740" s="14" t="s">
        <v>37</v>
      </c>
      <c r="AX740" s="14" t="s">
        <v>75</v>
      </c>
      <c r="AY740" s="257" t="s">
        <v>147</v>
      </c>
    </row>
    <row r="741" s="13" customFormat="1">
      <c r="A741" s="13"/>
      <c r="B741" s="237"/>
      <c r="C741" s="238"/>
      <c r="D741" s="239" t="s">
        <v>217</v>
      </c>
      <c r="E741" s="258" t="s">
        <v>19</v>
      </c>
      <c r="F741" s="240" t="s">
        <v>314</v>
      </c>
      <c r="G741" s="238"/>
      <c r="H741" s="241">
        <v>46.219999999999999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7" t="s">
        <v>217</v>
      </c>
      <c r="AU741" s="247" t="s">
        <v>85</v>
      </c>
      <c r="AV741" s="13" t="s">
        <v>85</v>
      </c>
      <c r="AW741" s="13" t="s">
        <v>37</v>
      </c>
      <c r="AX741" s="13" t="s">
        <v>75</v>
      </c>
      <c r="AY741" s="247" t="s">
        <v>147</v>
      </c>
    </row>
    <row r="742" s="14" customFormat="1">
      <c r="A742" s="14"/>
      <c r="B742" s="248"/>
      <c r="C742" s="249"/>
      <c r="D742" s="239" t="s">
        <v>217</v>
      </c>
      <c r="E742" s="250" t="s">
        <v>19</v>
      </c>
      <c r="F742" s="251" t="s">
        <v>315</v>
      </c>
      <c r="G742" s="249"/>
      <c r="H742" s="250" t="s">
        <v>19</v>
      </c>
      <c r="I742" s="252"/>
      <c r="J742" s="249"/>
      <c r="K742" s="249"/>
      <c r="L742" s="253"/>
      <c r="M742" s="254"/>
      <c r="N742" s="255"/>
      <c r="O742" s="255"/>
      <c r="P742" s="255"/>
      <c r="Q742" s="255"/>
      <c r="R742" s="255"/>
      <c r="S742" s="255"/>
      <c r="T742" s="256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7" t="s">
        <v>217</v>
      </c>
      <c r="AU742" s="257" t="s">
        <v>85</v>
      </c>
      <c r="AV742" s="14" t="s">
        <v>83</v>
      </c>
      <c r="AW742" s="14" t="s">
        <v>37</v>
      </c>
      <c r="AX742" s="14" t="s">
        <v>75</v>
      </c>
      <c r="AY742" s="257" t="s">
        <v>147</v>
      </c>
    </row>
    <row r="743" s="13" customFormat="1">
      <c r="A743" s="13"/>
      <c r="B743" s="237"/>
      <c r="C743" s="238"/>
      <c r="D743" s="239" t="s">
        <v>217</v>
      </c>
      <c r="E743" s="258" t="s">
        <v>19</v>
      </c>
      <c r="F743" s="240" t="s">
        <v>316</v>
      </c>
      <c r="G743" s="238"/>
      <c r="H743" s="241">
        <v>4.4800000000000004</v>
      </c>
      <c r="I743" s="242"/>
      <c r="J743" s="238"/>
      <c r="K743" s="238"/>
      <c r="L743" s="243"/>
      <c r="M743" s="244"/>
      <c r="N743" s="245"/>
      <c r="O743" s="245"/>
      <c r="P743" s="245"/>
      <c r="Q743" s="245"/>
      <c r="R743" s="245"/>
      <c r="S743" s="245"/>
      <c r="T743" s="246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7" t="s">
        <v>217</v>
      </c>
      <c r="AU743" s="247" t="s">
        <v>85</v>
      </c>
      <c r="AV743" s="13" t="s">
        <v>85</v>
      </c>
      <c r="AW743" s="13" t="s">
        <v>37</v>
      </c>
      <c r="AX743" s="13" t="s">
        <v>75</v>
      </c>
      <c r="AY743" s="247" t="s">
        <v>147</v>
      </c>
    </row>
    <row r="744" s="14" customFormat="1">
      <c r="A744" s="14"/>
      <c r="B744" s="248"/>
      <c r="C744" s="249"/>
      <c r="D744" s="239" t="s">
        <v>217</v>
      </c>
      <c r="E744" s="250" t="s">
        <v>19</v>
      </c>
      <c r="F744" s="251" t="s">
        <v>295</v>
      </c>
      <c r="G744" s="249"/>
      <c r="H744" s="250" t="s">
        <v>19</v>
      </c>
      <c r="I744" s="252"/>
      <c r="J744" s="249"/>
      <c r="K744" s="249"/>
      <c r="L744" s="253"/>
      <c r="M744" s="254"/>
      <c r="N744" s="255"/>
      <c r="O744" s="255"/>
      <c r="P744" s="255"/>
      <c r="Q744" s="255"/>
      <c r="R744" s="255"/>
      <c r="S744" s="255"/>
      <c r="T744" s="256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7" t="s">
        <v>217</v>
      </c>
      <c r="AU744" s="257" t="s">
        <v>85</v>
      </c>
      <c r="AV744" s="14" t="s">
        <v>83</v>
      </c>
      <c r="AW744" s="14" t="s">
        <v>37</v>
      </c>
      <c r="AX744" s="14" t="s">
        <v>75</v>
      </c>
      <c r="AY744" s="257" t="s">
        <v>147</v>
      </c>
    </row>
    <row r="745" s="13" customFormat="1">
      <c r="A745" s="13"/>
      <c r="B745" s="237"/>
      <c r="C745" s="238"/>
      <c r="D745" s="239" t="s">
        <v>217</v>
      </c>
      <c r="E745" s="258" t="s">
        <v>19</v>
      </c>
      <c r="F745" s="240" t="s">
        <v>317</v>
      </c>
      <c r="G745" s="238"/>
      <c r="H745" s="241">
        <v>8.4499999999999993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7" t="s">
        <v>217</v>
      </c>
      <c r="AU745" s="247" t="s">
        <v>85</v>
      </c>
      <c r="AV745" s="13" t="s">
        <v>85</v>
      </c>
      <c r="AW745" s="13" t="s">
        <v>37</v>
      </c>
      <c r="AX745" s="13" t="s">
        <v>75</v>
      </c>
      <c r="AY745" s="247" t="s">
        <v>147</v>
      </c>
    </row>
    <row r="746" s="14" customFormat="1">
      <c r="A746" s="14"/>
      <c r="B746" s="248"/>
      <c r="C746" s="249"/>
      <c r="D746" s="239" t="s">
        <v>217</v>
      </c>
      <c r="E746" s="250" t="s">
        <v>19</v>
      </c>
      <c r="F746" s="251" t="s">
        <v>297</v>
      </c>
      <c r="G746" s="249"/>
      <c r="H746" s="250" t="s">
        <v>19</v>
      </c>
      <c r="I746" s="252"/>
      <c r="J746" s="249"/>
      <c r="K746" s="249"/>
      <c r="L746" s="253"/>
      <c r="M746" s="254"/>
      <c r="N746" s="255"/>
      <c r="O746" s="255"/>
      <c r="P746" s="255"/>
      <c r="Q746" s="255"/>
      <c r="R746" s="255"/>
      <c r="S746" s="255"/>
      <c r="T746" s="25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7" t="s">
        <v>217</v>
      </c>
      <c r="AU746" s="257" t="s">
        <v>85</v>
      </c>
      <c r="AV746" s="14" t="s">
        <v>83</v>
      </c>
      <c r="AW746" s="14" t="s">
        <v>37</v>
      </c>
      <c r="AX746" s="14" t="s">
        <v>75</v>
      </c>
      <c r="AY746" s="257" t="s">
        <v>147</v>
      </c>
    </row>
    <row r="747" s="13" customFormat="1">
      <c r="A747" s="13"/>
      <c r="B747" s="237"/>
      <c r="C747" s="238"/>
      <c r="D747" s="239" t="s">
        <v>217</v>
      </c>
      <c r="E747" s="258" t="s">
        <v>19</v>
      </c>
      <c r="F747" s="240" t="s">
        <v>318</v>
      </c>
      <c r="G747" s="238"/>
      <c r="H747" s="241">
        <v>22.260000000000002</v>
      </c>
      <c r="I747" s="242"/>
      <c r="J747" s="238"/>
      <c r="K747" s="238"/>
      <c r="L747" s="243"/>
      <c r="M747" s="244"/>
      <c r="N747" s="245"/>
      <c r="O747" s="245"/>
      <c r="P747" s="245"/>
      <c r="Q747" s="245"/>
      <c r="R747" s="245"/>
      <c r="S747" s="245"/>
      <c r="T747" s="246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7" t="s">
        <v>217</v>
      </c>
      <c r="AU747" s="247" t="s">
        <v>85</v>
      </c>
      <c r="AV747" s="13" t="s">
        <v>85</v>
      </c>
      <c r="AW747" s="13" t="s">
        <v>37</v>
      </c>
      <c r="AX747" s="13" t="s">
        <v>75</v>
      </c>
      <c r="AY747" s="247" t="s">
        <v>147</v>
      </c>
    </row>
    <row r="748" s="14" customFormat="1">
      <c r="A748" s="14"/>
      <c r="B748" s="248"/>
      <c r="C748" s="249"/>
      <c r="D748" s="239" t="s">
        <v>217</v>
      </c>
      <c r="E748" s="250" t="s">
        <v>19</v>
      </c>
      <c r="F748" s="251" t="s">
        <v>319</v>
      </c>
      <c r="G748" s="249"/>
      <c r="H748" s="250" t="s">
        <v>19</v>
      </c>
      <c r="I748" s="252"/>
      <c r="J748" s="249"/>
      <c r="K748" s="249"/>
      <c r="L748" s="253"/>
      <c r="M748" s="254"/>
      <c r="N748" s="255"/>
      <c r="O748" s="255"/>
      <c r="P748" s="255"/>
      <c r="Q748" s="255"/>
      <c r="R748" s="255"/>
      <c r="S748" s="255"/>
      <c r="T748" s="256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7" t="s">
        <v>217</v>
      </c>
      <c r="AU748" s="257" t="s">
        <v>85</v>
      </c>
      <c r="AV748" s="14" t="s">
        <v>83</v>
      </c>
      <c r="AW748" s="14" t="s">
        <v>37</v>
      </c>
      <c r="AX748" s="14" t="s">
        <v>75</v>
      </c>
      <c r="AY748" s="257" t="s">
        <v>147</v>
      </c>
    </row>
    <row r="749" s="13" customFormat="1">
      <c r="A749" s="13"/>
      <c r="B749" s="237"/>
      <c r="C749" s="238"/>
      <c r="D749" s="239" t="s">
        <v>217</v>
      </c>
      <c r="E749" s="258" t="s">
        <v>19</v>
      </c>
      <c r="F749" s="240" t="s">
        <v>320</v>
      </c>
      <c r="G749" s="238"/>
      <c r="H749" s="241">
        <v>10.550000000000001</v>
      </c>
      <c r="I749" s="242"/>
      <c r="J749" s="238"/>
      <c r="K749" s="238"/>
      <c r="L749" s="243"/>
      <c r="M749" s="244"/>
      <c r="N749" s="245"/>
      <c r="O749" s="245"/>
      <c r="P749" s="245"/>
      <c r="Q749" s="245"/>
      <c r="R749" s="245"/>
      <c r="S749" s="245"/>
      <c r="T749" s="246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7" t="s">
        <v>217</v>
      </c>
      <c r="AU749" s="247" t="s">
        <v>85</v>
      </c>
      <c r="AV749" s="13" t="s">
        <v>85</v>
      </c>
      <c r="AW749" s="13" t="s">
        <v>37</v>
      </c>
      <c r="AX749" s="13" t="s">
        <v>75</v>
      </c>
      <c r="AY749" s="247" t="s">
        <v>147</v>
      </c>
    </row>
    <row r="750" s="15" customFormat="1">
      <c r="A750" s="15"/>
      <c r="B750" s="259"/>
      <c r="C750" s="260"/>
      <c r="D750" s="239" t="s">
        <v>217</v>
      </c>
      <c r="E750" s="261" t="s">
        <v>19</v>
      </c>
      <c r="F750" s="262" t="s">
        <v>233</v>
      </c>
      <c r="G750" s="260"/>
      <c r="H750" s="263">
        <v>126.84</v>
      </c>
      <c r="I750" s="264"/>
      <c r="J750" s="260"/>
      <c r="K750" s="260"/>
      <c r="L750" s="265"/>
      <c r="M750" s="266"/>
      <c r="N750" s="267"/>
      <c r="O750" s="267"/>
      <c r="P750" s="267"/>
      <c r="Q750" s="267"/>
      <c r="R750" s="267"/>
      <c r="S750" s="267"/>
      <c r="T750" s="268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69" t="s">
        <v>217</v>
      </c>
      <c r="AU750" s="269" t="s">
        <v>85</v>
      </c>
      <c r="AV750" s="15" t="s">
        <v>153</v>
      </c>
      <c r="AW750" s="15" t="s">
        <v>37</v>
      </c>
      <c r="AX750" s="15" t="s">
        <v>83</v>
      </c>
      <c r="AY750" s="269" t="s">
        <v>147</v>
      </c>
    </row>
    <row r="751" s="2" customFormat="1" ht="44.25" customHeight="1">
      <c r="A751" s="40"/>
      <c r="B751" s="41"/>
      <c r="C751" s="207" t="s">
        <v>659</v>
      </c>
      <c r="D751" s="207" t="s">
        <v>149</v>
      </c>
      <c r="E751" s="208" t="s">
        <v>660</v>
      </c>
      <c r="F751" s="209" t="s">
        <v>661</v>
      </c>
      <c r="G751" s="210" t="s">
        <v>159</v>
      </c>
      <c r="H751" s="211">
        <v>126.84</v>
      </c>
      <c r="I751" s="212"/>
      <c r="J751" s="213">
        <f>ROUND(I751*H751,2)</f>
        <v>0</v>
      </c>
      <c r="K751" s="214"/>
      <c r="L751" s="46"/>
      <c r="M751" s="215" t="s">
        <v>19</v>
      </c>
      <c r="N751" s="216" t="s">
        <v>46</v>
      </c>
      <c r="O751" s="86"/>
      <c r="P751" s="217">
        <f>O751*H751</f>
        <v>0</v>
      </c>
      <c r="Q751" s="217">
        <v>0.010500000000000001</v>
      </c>
      <c r="R751" s="217">
        <f>Q751*H751</f>
        <v>1.3318200000000002</v>
      </c>
      <c r="S751" s="217">
        <v>0</v>
      </c>
      <c r="T751" s="218">
        <f>S751*H751</f>
        <v>0</v>
      </c>
      <c r="U751" s="40"/>
      <c r="V751" s="40"/>
      <c r="W751" s="40"/>
      <c r="X751" s="40"/>
      <c r="Y751" s="40"/>
      <c r="Z751" s="40"/>
      <c r="AA751" s="40"/>
      <c r="AB751" s="40"/>
      <c r="AC751" s="40"/>
      <c r="AD751" s="40"/>
      <c r="AE751" s="40"/>
      <c r="AR751" s="219" t="s">
        <v>153</v>
      </c>
      <c r="AT751" s="219" t="s">
        <v>149</v>
      </c>
      <c r="AU751" s="219" t="s">
        <v>85</v>
      </c>
      <c r="AY751" s="19" t="s">
        <v>147</v>
      </c>
      <c r="BE751" s="220">
        <f>IF(N751="základní",J751,0)</f>
        <v>0</v>
      </c>
      <c r="BF751" s="220">
        <f>IF(N751="snížená",J751,0)</f>
        <v>0</v>
      </c>
      <c r="BG751" s="220">
        <f>IF(N751="zákl. přenesená",J751,0)</f>
        <v>0</v>
      </c>
      <c r="BH751" s="220">
        <f>IF(N751="sníž. přenesená",J751,0)</f>
        <v>0</v>
      </c>
      <c r="BI751" s="220">
        <f>IF(N751="nulová",J751,0)</f>
        <v>0</v>
      </c>
      <c r="BJ751" s="19" t="s">
        <v>83</v>
      </c>
      <c r="BK751" s="220">
        <f>ROUND(I751*H751,2)</f>
        <v>0</v>
      </c>
      <c r="BL751" s="19" t="s">
        <v>153</v>
      </c>
      <c r="BM751" s="219" t="s">
        <v>662</v>
      </c>
    </row>
    <row r="752" s="2" customFormat="1">
      <c r="A752" s="40"/>
      <c r="B752" s="41"/>
      <c r="C752" s="42"/>
      <c r="D752" s="221" t="s">
        <v>155</v>
      </c>
      <c r="E752" s="42"/>
      <c r="F752" s="222" t="s">
        <v>663</v>
      </c>
      <c r="G752" s="42"/>
      <c r="H752" s="42"/>
      <c r="I752" s="223"/>
      <c r="J752" s="42"/>
      <c r="K752" s="42"/>
      <c r="L752" s="46"/>
      <c r="M752" s="224"/>
      <c r="N752" s="225"/>
      <c r="O752" s="86"/>
      <c r="P752" s="86"/>
      <c r="Q752" s="86"/>
      <c r="R752" s="86"/>
      <c r="S752" s="86"/>
      <c r="T752" s="87"/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T752" s="19" t="s">
        <v>155</v>
      </c>
      <c r="AU752" s="19" t="s">
        <v>85</v>
      </c>
    </row>
    <row r="753" s="14" customFormat="1">
      <c r="A753" s="14"/>
      <c r="B753" s="248"/>
      <c r="C753" s="249"/>
      <c r="D753" s="239" t="s">
        <v>217</v>
      </c>
      <c r="E753" s="250" t="s">
        <v>19</v>
      </c>
      <c r="F753" s="251" t="s">
        <v>664</v>
      </c>
      <c r="G753" s="249"/>
      <c r="H753" s="250" t="s">
        <v>19</v>
      </c>
      <c r="I753" s="252"/>
      <c r="J753" s="249"/>
      <c r="K753" s="249"/>
      <c r="L753" s="253"/>
      <c r="M753" s="254"/>
      <c r="N753" s="255"/>
      <c r="O753" s="255"/>
      <c r="P753" s="255"/>
      <c r="Q753" s="255"/>
      <c r="R753" s="255"/>
      <c r="S753" s="255"/>
      <c r="T753" s="25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7" t="s">
        <v>217</v>
      </c>
      <c r="AU753" s="257" t="s">
        <v>85</v>
      </c>
      <c r="AV753" s="14" t="s">
        <v>83</v>
      </c>
      <c r="AW753" s="14" t="s">
        <v>37</v>
      </c>
      <c r="AX753" s="14" t="s">
        <v>75</v>
      </c>
      <c r="AY753" s="257" t="s">
        <v>147</v>
      </c>
    </row>
    <row r="754" s="14" customFormat="1">
      <c r="A754" s="14"/>
      <c r="B754" s="248"/>
      <c r="C754" s="249"/>
      <c r="D754" s="239" t="s">
        <v>217</v>
      </c>
      <c r="E754" s="250" t="s">
        <v>19</v>
      </c>
      <c r="F754" s="251" t="s">
        <v>288</v>
      </c>
      <c r="G754" s="249"/>
      <c r="H754" s="250" t="s">
        <v>19</v>
      </c>
      <c r="I754" s="252"/>
      <c r="J754" s="249"/>
      <c r="K754" s="249"/>
      <c r="L754" s="253"/>
      <c r="M754" s="254"/>
      <c r="N754" s="255"/>
      <c r="O754" s="255"/>
      <c r="P754" s="255"/>
      <c r="Q754" s="255"/>
      <c r="R754" s="255"/>
      <c r="S754" s="255"/>
      <c r="T754" s="25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7" t="s">
        <v>217</v>
      </c>
      <c r="AU754" s="257" t="s">
        <v>85</v>
      </c>
      <c r="AV754" s="14" t="s">
        <v>83</v>
      </c>
      <c r="AW754" s="14" t="s">
        <v>37</v>
      </c>
      <c r="AX754" s="14" t="s">
        <v>75</v>
      </c>
      <c r="AY754" s="257" t="s">
        <v>147</v>
      </c>
    </row>
    <row r="755" s="13" customFormat="1">
      <c r="A755" s="13"/>
      <c r="B755" s="237"/>
      <c r="C755" s="238"/>
      <c r="D755" s="239" t="s">
        <v>217</v>
      </c>
      <c r="E755" s="258" t="s">
        <v>19</v>
      </c>
      <c r="F755" s="240" t="s">
        <v>313</v>
      </c>
      <c r="G755" s="238"/>
      <c r="H755" s="241">
        <v>34.880000000000003</v>
      </c>
      <c r="I755" s="242"/>
      <c r="J755" s="238"/>
      <c r="K755" s="238"/>
      <c r="L755" s="243"/>
      <c r="M755" s="244"/>
      <c r="N755" s="245"/>
      <c r="O755" s="245"/>
      <c r="P755" s="245"/>
      <c r="Q755" s="245"/>
      <c r="R755" s="245"/>
      <c r="S755" s="245"/>
      <c r="T755" s="246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7" t="s">
        <v>217</v>
      </c>
      <c r="AU755" s="247" t="s">
        <v>85</v>
      </c>
      <c r="AV755" s="13" t="s">
        <v>85</v>
      </c>
      <c r="AW755" s="13" t="s">
        <v>37</v>
      </c>
      <c r="AX755" s="13" t="s">
        <v>75</v>
      </c>
      <c r="AY755" s="247" t="s">
        <v>147</v>
      </c>
    </row>
    <row r="756" s="14" customFormat="1">
      <c r="A756" s="14"/>
      <c r="B756" s="248"/>
      <c r="C756" s="249"/>
      <c r="D756" s="239" t="s">
        <v>217</v>
      </c>
      <c r="E756" s="250" t="s">
        <v>19</v>
      </c>
      <c r="F756" s="251" t="s">
        <v>291</v>
      </c>
      <c r="G756" s="249"/>
      <c r="H756" s="250" t="s">
        <v>19</v>
      </c>
      <c r="I756" s="252"/>
      <c r="J756" s="249"/>
      <c r="K756" s="249"/>
      <c r="L756" s="253"/>
      <c r="M756" s="254"/>
      <c r="N756" s="255"/>
      <c r="O756" s="255"/>
      <c r="P756" s="255"/>
      <c r="Q756" s="255"/>
      <c r="R756" s="255"/>
      <c r="S756" s="255"/>
      <c r="T756" s="256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7" t="s">
        <v>217</v>
      </c>
      <c r="AU756" s="257" t="s">
        <v>85</v>
      </c>
      <c r="AV756" s="14" t="s">
        <v>83</v>
      </c>
      <c r="AW756" s="14" t="s">
        <v>37</v>
      </c>
      <c r="AX756" s="14" t="s">
        <v>75</v>
      </c>
      <c r="AY756" s="257" t="s">
        <v>147</v>
      </c>
    </row>
    <row r="757" s="13" customFormat="1">
      <c r="A757" s="13"/>
      <c r="B757" s="237"/>
      <c r="C757" s="238"/>
      <c r="D757" s="239" t="s">
        <v>217</v>
      </c>
      <c r="E757" s="258" t="s">
        <v>19</v>
      </c>
      <c r="F757" s="240" t="s">
        <v>314</v>
      </c>
      <c r="G757" s="238"/>
      <c r="H757" s="241">
        <v>46.219999999999999</v>
      </c>
      <c r="I757" s="242"/>
      <c r="J757" s="238"/>
      <c r="K757" s="238"/>
      <c r="L757" s="243"/>
      <c r="M757" s="244"/>
      <c r="N757" s="245"/>
      <c r="O757" s="245"/>
      <c r="P757" s="245"/>
      <c r="Q757" s="245"/>
      <c r="R757" s="245"/>
      <c r="S757" s="245"/>
      <c r="T757" s="246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7" t="s">
        <v>217</v>
      </c>
      <c r="AU757" s="247" t="s">
        <v>85</v>
      </c>
      <c r="AV757" s="13" t="s">
        <v>85</v>
      </c>
      <c r="AW757" s="13" t="s">
        <v>37</v>
      </c>
      <c r="AX757" s="13" t="s">
        <v>75</v>
      </c>
      <c r="AY757" s="247" t="s">
        <v>147</v>
      </c>
    </row>
    <row r="758" s="14" customFormat="1">
      <c r="A758" s="14"/>
      <c r="B758" s="248"/>
      <c r="C758" s="249"/>
      <c r="D758" s="239" t="s">
        <v>217</v>
      </c>
      <c r="E758" s="250" t="s">
        <v>19</v>
      </c>
      <c r="F758" s="251" t="s">
        <v>315</v>
      </c>
      <c r="G758" s="249"/>
      <c r="H758" s="250" t="s">
        <v>19</v>
      </c>
      <c r="I758" s="252"/>
      <c r="J758" s="249"/>
      <c r="K758" s="249"/>
      <c r="L758" s="253"/>
      <c r="M758" s="254"/>
      <c r="N758" s="255"/>
      <c r="O758" s="255"/>
      <c r="P758" s="255"/>
      <c r="Q758" s="255"/>
      <c r="R758" s="255"/>
      <c r="S758" s="255"/>
      <c r="T758" s="256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7" t="s">
        <v>217</v>
      </c>
      <c r="AU758" s="257" t="s">
        <v>85</v>
      </c>
      <c r="AV758" s="14" t="s">
        <v>83</v>
      </c>
      <c r="AW758" s="14" t="s">
        <v>37</v>
      </c>
      <c r="AX758" s="14" t="s">
        <v>75</v>
      </c>
      <c r="AY758" s="257" t="s">
        <v>147</v>
      </c>
    </row>
    <row r="759" s="13" customFormat="1">
      <c r="A759" s="13"/>
      <c r="B759" s="237"/>
      <c r="C759" s="238"/>
      <c r="D759" s="239" t="s">
        <v>217</v>
      </c>
      <c r="E759" s="258" t="s">
        <v>19</v>
      </c>
      <c r="F759" s="240" t="s">
        <v>316</v>
      </c>
      <c r="G759" s="238"/>
      <c r="H759" s="241">
        <v>4.4800000000000004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7" t="s">
        <v>217</v>
      </c>
      <c r="AU759" s="247" t="s">
        <v>85</v>
      </c>
      <c r="AV759" s="13" t="s">
        <v>85</v>
      </c>
      <c r="AW759" s="13" t="s">
        <v>37</v>
      </c>
      <c r="AX759" s="13" t="s">
        <v>75</v>
      </c>
      <c r="AY759" s="247" t="s">
        <v>147</v>
      </c>
    </row>
    <row r="760" s="14" customFormat="1">
      <c r="A760" s="14"/>
      <c r="B760" s="248"/>
      <c r="C760" s="249"/>
      <c r="D760" s="239" t="s">
        <v>217</v>
      </c>
      <c r="E760" s="250" t="s">
        <v>19</v>
      </c>
      <c r="F760" s="251" t="s">
        <v>295</v>
      </c>
      <c r="G760" s="249"/>
      <c r="H760" s="250" t="s">
        <v>19</v>
      </c>
      <c r="I760" s="252"/>
      <c r="J760" s="249"/>
      <c r="K760" s="249"/>
      <c r="L760" s="253"/>
      <c r="M760" s="254"/>
      <c r="N760" s="255"/>
      <c r="O760" s="255"/>
      <c r="P760" s="255"/>
      <c r="Q760" s="255"/>
      <c r="R760" s="255"/>
      <c r="S760" s="255"/>
      <c r="T760" s="25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7" t="s">
        <v>217</v>
      </c>
      <c r="AU760" s="257" t="s">
        <v>85</v>
      </c>
      <c r="AV760" s="14" t="s">
        <v>83</v>
      </c>
      <c r="AW760" s="14" t="s">
        <v>37</v>
      </c>
      <c r="AX760" s="14" t="s">
        <v>75</v>
      </c>
      <c r="AY760" s="257" t="s">
        <v>147</v>
      </c>
    </row>
    <row r="761" s="13" customFormat="1">
      <c r="A761" s="13"/>
      <c r="B761" s="237"/>
      <c r="C761" s="238"/>
      <c r="D761" s="239" t="s">
        <v>217</v>
      </c>
      <c r="E761" s="258" t="s">
        <v>19</v>
      </c>
      <c r="F761" s="240" t="s">
        <v>317</v>
      </c>
      <c r="G761" s="238"/>
      <c r="H761" s="241">
        <v>8.4499999999999993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7" t="s">
        <v>217</v>
      </c>
      <c r="AU761" s="247" t="s">
        <v>85</v>
      </c>
      <c r="AV761" s="13" t="s">
        <v>85</v>
      </c>
      <c r="AW761" s="13" t="s">
        <v>37</v>
      </c>
      <c r="AX761" s="13" t="s">
        <v>75</v>
      </c>
      <c r="AY761" s="247" t="s">
        <v>147</v>
      </c>
    </row>
    <row r="762" s="14" customFormat="1">
      <c r="A762" s="14"/>
      <c r="B762" s="248"/>
      <c r="C762" s="249"/>
      <c r="D762" s="239" t="s">
        <v>217</v>
      </c>
      <c r="E762" s="250" t="s">
        <v>19</v>
      </c>
      <c r="F762" s="251" t="s">
        <v>297</v>
      </c>
      <c r="G762" s="249"/>
      <c r="H762" s="250" t="s">
        <v>19</v>
      </c>
      <c r="I762" s="252"/>
      <c r="J762" s="249"/>
      <c r="K762" s="249"/>
      <c r="L762" s="253"/>
      <c r="M762" s="254"/>
      <c r="N762" s="255"/>
      <c r="O762" s="255"/>
      <c r="P762" s="255"/>
      <c r="Q762" s="255"/>
      <c r="R762" s="255"/>
      <c r="S762" s="255"/>
      <c r="T762" s="256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7" t="s">
        <v>217</v>
      </c>
      <c r="AU762" s="257" t="s">
        <v>85</v>
      </c>
      <c r="AV762" s="14" t="s">
        <v>83</v>
      </c>
      <c r="AW762" s="14" t="s">
        <v>37</v>
      </c>
      <c r="AX762" s="14" t="s">
        <v>75</v>
      </c>
      <c r="AY762" s="257" t="s">
        <v>147</v>
      </c>
    </row>
    <row r="763" s="13" customFormat="1">
      <c r="A763" s="13"/>
      <c r="B763" s="237"/>
      <c r="C763" s="238"/>
      <c r="D763" s="239" t="s">
        <v>217</v>
      </c>
      <c r="E763" s="258" t="s">
        <v>19</v>
      </c>
      <c r="F763" s="240" t="s">
        <v>318</v>
      </c>
      <c r="G763" s="238"/>
      <c r="H763" s="241">
        <v>22.260000000000002</v>
      </c>
      <c r="I763" s="242"/>
      <c r="J763" s="238"/>
      <c r="K763" s="238"/>
      <c r="L763" s="243"/>
      <c r="M763" s="244"/>
      <c r="N763" s="245"/>
      <c r="O763" s="245"/>
      <c r="P763" s="245"/>
      <c r="Q763" s="245"/>
      <c r="R763" s="245"/>
      <c r="S763" s="245"/>
      <c r="T763" s="246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7" t="s">
        <v>217</v>
      </c>
      <c r="AU763" s="247" t="s">
        <v>85</v>
      </c>
      <c r="AV763" s="13" t="s">
        <v>85</v>
      </c>
      <c r="AW763" s="13" t="s">
        <v>37</v>
      </c>
      <c r="AX763" s="13" t="s">
        <v>75</v>
      </c>
      <c r="AY763" s="247" t="s">
        <v>147</v>
      </c>
    </row>
    <row r="764" s="14" customFormat="1">
      <c r="A764" s="14"/>
      <c r="B764" s="248"/>
      <c r="C764" s="249"/>
      <c r="D764" s="239" t="s">
        <v>217</v>
      </c>
      <c r="E764" s="250" t="s">
        <v>19</v>
      </c>
      <c r="F764" s="251" t="s">
        <v>319</v>
      </c>
      <c r="G764" s="249"/>
      <c r="H764" s="250" t="s">
        <v>19</v>
      </c>
      <c r="I764" s="252"/>
      <c r="J764" s="249"/>
      <c r="K764" s="249"/>
      <c r="L764" s="253"/>
      <c r="M764" s="254"/>
      <c r="N764" s="255"/>
      <c r="O764" s="255"/>
      <c r="P764" s="255"/>
      <c r="Q764" s="255"/>
      <c r="R764" s="255"/>
      <c r="S764" s="255"/>
      <c r="T764" s="25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7" t="s">
        <v>217</v>
      </c>
      <c r="AU764" s="257" t="s">
        <v>85</v>
      </c>
      <c r="AV764" s="14" t="s">
        <v>83</v>
      </c>
      <c r="AW764" s="14" t="s">
        <v>37</v>
      </c>
      <c r="AX764" s="14" t="s">
        <v>75</v>
      </c>
      <c r="AY764" s="257" t="s">
        <v>147</v>
      </c>
    </row>
    <row r="765" s="13" customFormat="1">
      <c r="A765" s="13"/>
      <c r="B765" s="237"/>
      <c r="C765" s="238"/>
      <c r="D765" s="239" t="s">
        <v>217</v>
      </c>
      <c r="E765" s="258" t="s">
        <v>19</v>
      </c>
      <c r="F765" s="240" t="s">
        <v>320</v>
      </c>
      <c r="G765" s="238"/>
      <c r="H765" s="241">
        <v>10.550000000000001</v>
      </c>
      <c r="I765" s="242"/>
      <c r="J765" s="238"/>
      <c r="K765" s="238"/>
      <c r="L765" s="243"/>
      <c r="M765" s="244"/>
      <c r="N765" s="245"/>
      <c r="O765" s="245"/>
      <c r="P765" s="245"/>
      <c r="Q765" s="245"/>
      <c r="R765" s="245"/>
      <c r="S765" s="245"/>
      <c r="T765" s="246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7" t="s">
        <v>217</v>
      </c>
      <c r="AU765" s="247" t="s">
        <v>85</v>
      </c>
      <c r="AV765" s="13" t="s">
        <v>85</v>
      </c>
      <c r="AW765" s="13" t="s">
        <v>37</v>
      </c>
      <c r="AX765" s="13" t="s">
        <v>75</v>
      </c>
      <c r="AY765" s="247" t="s">
        <v>147</v>
      </c>
    </row>
    <row r="766" s="15" customFormat="1">
      <c r="A766" s="15"/>
      <c r="B766" s="259"/>
      <c r="C766" s="260"/>
      <c r="D766" s="239" t="s">
        <v>217</v>
      </c>
      <c r="E766" s="261" t="s">
        <v>19</v>
      </c>
      <c r="F766" s="262" t="s">
        <v>233</v>
      </c>
      <c r="G766" s="260"/>
      <c r="H766" s="263">
        <v>126.84</v>
      </c>
      <c r="I766" s="264"/>
      <c r="J766" s="260"/>
      <c r="K766" s="260"/>
      <c r="L766" s="265"/>
      <c r="M766" s="266"/>
      <c r="N766" s="267"/>
      <c r="O766" s="267"/>
      <c r="P766" s="267"/>
      <c r="Q766" s="267"/>
      <c r="R766" s="267"/>
      <c r="S766" s="267"/>
      <c r="T766" s="268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69" t="s">
        <v>217</v>
      </c>
      <c r="AU766" s="269" t="s">
        <v>85</v>
      </c>
      <c r="AV766" s="15" t="s">
        <v>153</v>
      </c>
      <c r="AW766" s="15" t="s">
        <v>37</v>
      </c>
      <c r="AX766" s="15" t="s">
        <v>83</v>
      </c>
      <c r="AY766" s="269" t="s">
        <v>147</v>
      </c>
    </row>
    <row r="767" s="2" customFormat="1" ht="37.8" customHeight="1">
      <c r="A767" s="40"/>
      <c r="B767" s="41"/>
      <c r="C767" s="207" t="s">
        <v>665</v>
      </c>
      <c r="D767" s="207" t="s">
        <v>149</v>
      </c>
      <c r="E767" s="208" t="s">
        <v>666</v>
      </c>
      <c r="F767" s="209" t="s">
        <v>667</v>
      </c>
      <c r="G767" s="210" t="s">
        <v>159</v>
      </c>
      <c r="H767" s="211">
        <v>47.57</v>
      </c>
      <c r="I767" s="212"/>
      <c r="J767" s="213">
        <f>ROUND(I767*H767,2)</f>
        <v>0</v>
      </c>
      <c r="K767" s="214"/>
      <c r="L767" s="46"/>
      <c r="M767" s="215" t="s">
        <v>19</v>
      </c>
      <c r="N767" s="216" t="s">
        <v>46</v>
      </c>
      <c r="O767" s="86"/>
      <c r="P767" s="217">
        <f>O767*H767</f>
        <v>0</v>
      </c>
      <c r="Q767" s="217">
        <v>0.0057000000000000002</v>
      </c>
      <c r="R767" s="217">
        <f>Q767*H767</f>
        <v>0.27114900000000003</v>
      </c>
      <c r="S767" s="217">
        <v>0</v>
      </c>
      <c r="T767" s="218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19" t="s">
        <v>153</v>
      </c>
      <c r="AT767" s="219" t="s">
        <v>149</v>
      </c>
      <c r="AU767" s="219" t="s">
        <v>85</v>
      </c>
      <c r="AY767" s="19" t="s">
        <v>147</v>
      </c>
      <c r="BE767" s="220">
        <f>IF(N767="základní",J767,0)</f>
        <v>0</v>
      </c>
      <c r="BF767" s="220">
        <f>IF(N767="snížená",J767,0)</f>
        <v>0</v>
      </c>
      <c r="BG767" s="220">
        <f>IF(N767="zákl. přenesená",J767,0)</f>
        <v>0</v>
      </c>
      <c r="BH767" s="220">
        <f>IF(N767="sníž. přenesená",J767,0)</f>
        <v>0</v>
      </c>
      <c r="BI767" s="220">
        <f>IF(N767="nulová",J767,0)</f>
        <v>0</v>
      </c>
      <c r="BJ767" s="19" t="s">
        <v>83</v>
      </c>
      <c r="BK767" s="220">
        <f>ROUND(I767*H767,2)</f>
        <v>0</v>
      </c>
      <c r="BL767" s="19" t="s">
        <v>153</v>
      </c>
      <c r="BM767" s="219" t="s">
        <v>668</v>
      </c>
    </row>
    <row r="768" s="2" customFormat="1">
      <c r="A768" s="40"/>
      <c r="B768" s="41"/>
      <c r="C768" s="42"/>
      <c r="D768" s="221" t="s">
        <v>155</v>
      </c>
      <c r="E768" s="42"/>
      <c r="F768" s="222" t="s">
        <v>669</v>
      </c>
      <c r="G768" s="42"/>
      <c r="H768" s="42"/>
      <c r="I768" s="223"/>
      <c r="J768" s="42"/>
      <c r="K768" s="42"/>
      <c r="L768" s="46"/>
      <c r="M768" s="224"/>
      <c r="N768" s="225"/>
      <c r="O768" s="86"/>
      <c r="P768" s="86"/>
      <c r="Q768" s="86"/>
      <c r="R768" s="86"/>
      <c r="S768" s="86"/>
      <c r="T768" s="87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T768" s="19" t="s">
        <v>155</v>
      </c>
      <c r="AU768" s="19" t="s">
        <v>85</v>
      </c>
    </row>
    <row r="769" s="14" customFormat="1">
      <c r="A769" s="14"/>
      <c r="B769" s="248"/>
      <c r="C769" s="249"/>
      <c r="D769" s="239" t="s">
        <v>217</v>
      </c>
      <c r="E769" s="250" t="s">
        <v>19</v>
      </c>
      <c r="F769" s="251" t="s">
        <v>670</v>
      </c>
      <c r="G769" s="249"/>
      <c r="H769" s="250" t="s">
        <v>19</v>
      </c>
      <c r="I769" s="252"/>
      <c r="J769" s="249"/>
      <c r="K769" s="249"/>
      <c r="L769" s="253"/>
      <c r="M769" s="254"/>
      <c r="N769" s="255"/>
      <c r="O769" s="255"/>
      <c r="P769" s="255"/>
      <c r="Q769" s="255"/>
      <c r="R769" s="255"/>
      <c r="S769" s="255"/>
      <c r="T769" s="25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7" t="s">
        <v>217</v>
      </c>
      <c r="AU769" s="257" t="s">
        <v>85</v>
      </c>
      <c r="AV769" s="14" t="s">
        <v>83</v>
      </c>
      <c r="AW769" s="14" t="s">
        <v>37</v>
      </c>
      <c r="AX769" s="14" t="s">
        <v>75</v>
      </c>
      <c r="AY769" s="257" t="s">
        <v>147</v>
      </c>
    </row>
    <row r="770" s="14" customFormat="1">
      <c r="A770" s="14"/>
      <c r="B770" s="248"/>
      <c r="C770" s="249"/>
      <c r="D770" s="239" t="s">
        <v>217</v>
      </c>
      <c r="E770" s="250" t="s">
        <v>19</v>
      </c>
      <c r="F770" s="251" t="s">
        <v>365</v>
      </c>
      <c r="G770" s="249"/>
      <c r="H770" s="250" t="s">
        <v>19</v>
      </c>
      <c r="I770" s="252"/>
      <c r="J770" s="249"/>
      <c r="K770" s="249"/>
      <c r="L770" s="253"/>
      <c r="M770" s="254"/>
      <c r="N770" s="255"/>
      <c r="O770" s="255"/>
      <c r="P770" s="255"/>
      <c r="Q770" s="255"/>
      <c r="R770" s="255"/>
      <c r="S770" s="255"/>
      <c r="T770" s="256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7" t="s">
        <v>217</v>
      </c>
      <c r="AU770" s="257" t="s">
        <v>85</v>
      </c>
      <c r="AV770" s="14" t="s">
        <v>83</v>
      </c>
      <c r="AW770" s="14" t="s">
        <v>37</v>
      </c>
      <c r="AX770" s="14" t="s">
        <v>75</v>
      </c>
      <c r="AY770" s="257" t="s">
        <v>147</v>
      </c>
    </row>
    <row r="771" s="13" customFormat="1">
      <c r="A771" s="13"/>
      <c r="B771" s="237"/>
      <c r="C771" s="238"/>
      <c r="D771" s="239" t="s">
        <v>217</v>
      </c>
      <c r="E771" s="258" t="s">
        <v>19</v>
      </c>
      <c r="F771" s="240" t="s">
        <v>366</v>
      </c>
      <c r="G771" s="238"/>
      <c r="H771" s="241">
        <v>29.960000000000001</v>
      </c>
      <c r="I771" s="242"/>
      <c r="J771" s="238"/>
      <c r="K771" s="238"/>
      <c r="L771" s="243"/>
      <c r="M771" s="244"/>
      <c r="N771" s="245"/>
      <c r="O771" s="245"/>
      <c r="P771" s="245"/>
      <c r="Q771" s="245"/>
      <c r="R771" s="245"/>
      <c r="S771" s="245"/>
      <c r="T771" s="246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7" t="s">
        <v>217</v>
      </c>
      <c r="AU771" s="247" t="s">
        <v>85</v>
      </c>
      <c r="AV771" s="13" t="s">
        <v>85</v>
      </c>
      <c r="AW771" s="13" t="s">
        <v>37</v>
      </c>
      <c r="AX771" s="13" t="s">
        <v>75</v>
      </c>
      <c r="AY771" s="247" t="s">
        <v>147</v>
      </c>
    </row>
    <row r="772" s="14" customFormat="1">
      <c r="A772" s="14"/>
      <c r="B772" s="248"/>
      <c r="C772" s="249"/>
      <c r="D772" s="239" t="s">
        <v>217</v>
      </c>
      <c r="E772" s="250" t="s">
        <v>19</v>
      </c>
      <c r="F772" s="251" t="s">
        <v>367</v>
      </c>
      <c r="G772" s="249"/>
      <c r="H772" s="250" t="s">
        <v>19</v>
      </c>
      <c r="I772" s="252"/>
      <c r="J772" s="249"/>
      <c r="K772" s="249"/>
      <c r="L772" s="253"/>
      <c r="M772" s="254"/>
      <c r="N772" s="255"/>
      <c r="O772" s="255"/>
      <c r="P772" s="255"/>
      <c r="Q772" s="255"/>
      <c r="R772" s="255"/>
      <c r="S772" s="255"/>
      <c r="T772" s="256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7" t="s">
        <v>217</v>
      </c>
      <c r="AU772" s="257" t="s">
        <v>85</v>
      </c>
      <c r="AV772" s="14" t="s">
        <v>83</v>
      </c>
      <c r="AW772" s="14" t="s">
        <v>37</v>
      </c>
      <c r="AX772" s="14" t="s">
        <v>75</v>
      </c>
      <c r="AY772" s="257" t="s">
        <v>147</v>
      </c>
    </row>
    <row r="773" s="13" customFormat="1">
      <c r="A773" s="13"/>
      <c r="B773" s="237"/>
      <c r="C773" s="238"/>
      <c r="D773" s="239" t="s">
        <v>217</v>
      </c>
      <c r="E773" s="258" t="s">
        <v>19</v>
      </c>
      <c r="F773" s="240" t="s">
        <v>368</v>
      </c>
      <c r="G773" s="238"/>
      <c r="H773" s="241">
        <v>10.529999999999999</v>
      </c>
      <c r="I773" s="242"/>
      <c r="J773" s="238"/>
      <c r="K773" s="238"/>
      <c r="L773" s="243"/>
      <c r="M773" s="244"/>
      <c r="N773" s="245"/>
      <c r="O773" s="245"/>
      <c r="P773" s="245"/>
      <c r="Q773" s="245"/>
      <c r="R773" s="245"/>
      <c r="S773" s="245"/>
      <c r="T773" s="246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7" t="s">
        <v>217</v>
      </c>
      <c r="AU773" s="247" t="s">
        <v>85</v>
      </c>
      <c r="AV773" s="13" t="s">
        <v>85</v>
      </c>
      <c r="AW773" s="13" t="s">
        <v>37</v>
      </c>
      <c r="AX773" s="13" t="s">
        <v>75</v>
      </c>
      <c r="AY773" s="247" t="s">
        <v>147</v>
      </c>
    </row>
    <row r="774" s="14" customFormat="1">
      <c r="A774" s="14"/>
      <c r="B774" s="248"/>
      <c r="C774" s="249"/>
      <c r="D774" s="239" t="s">
        <v>217</v>
      </c>
      <c r="E774" s="250" t="s">
        <v>19</v>
      </c>
      <c r="F774" s="251" t="s">
        <v>671</v>
      </c>
      <c r="G774" s="249"/>
      <c r="H774" s="250" t="s">
        <v>19</v>
      </c>
      <c r="I774" s="252"/>
      <c r="J774" s="249"/>
      <c r="K774" s="249"/>
      <c r="L774" s="253"/>
      <c r="M774" s="254"/>
      <c r="N774" s="255"/>
      <c r="O774" s="255"/>
      <c r="P774" s="255"/>
      <c r="Q774" s="255"/>
      <c r="R774" s="255"/>
      <c r="S774" s="255"/>
      <c r="T774" s="25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7" t="s">
        <v>217</v>
      </c>
      <c r="AU774" s="257" t="s">
        <v>85</v>
      </c>
      <c r="AV774" s="14" t="s">
        <v>83</v>
      </c>
      <c r="AW774" s="14" t="s">
        <v>37</v>
      </c>
      <c r="AX774" s="14" t="s">
        <v>75</v>
      </c>
      <c r="AY774" s="257" t="s">
        <v>147</v>
      </c>
    </row>
    <row r="775" s="13" customFormat="1">
      <c r="A775" s="13"/>
      <c r="B775" s="237"/>
      <c r="C775" s="238"/>
      <c r="D775" s="239" t="s">
        <v>217</v>
      </c>
      <c r="E775" s="258" t="s">
        <v>19</v>
      </c>
      <c r="F775" s="240" t="s">
        <v>672</v>
      </c>
      <c r="G775" s="238"/>
      <c r="H775" s="241">
        <v>2.6000000000000001</v>
      </c>
      <c r="I775" s="242"/>
      <c r="J775" s="238"/>
      <c r="K775" s="238"/>
      <c r="L775" s="243"/>
      <c r="M775" s="244"/>
      <c r="N775" s="245"/>
      <c r="O775" s="245"/>
      <c r="P775" s="245"/>
      <c r="Q775" s="245"/>
      <c r="R775" s="245"/>
      <c r="S775" s="245"/>
      <c r="T775" s="24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7" t="s">
        <v>217</v>
      </c>
      <c r="AU775" s="247" t="s">
        <v>85</v>
      </c>
      <c r="AV775" s="13" t="s">
        <v>85</v>
      </c>
      <c r="AW775" s="13" t="s">
        <v>37</v>
      </c>
      <c r="AX775" s="13" t="s">
        <v>75</v>
      </c>
      <c r="AY775" s="247" t="s">
        <v>147</v>
      </c>
    </row>
    <row r="776" s="14" customFormat="1">
      <c r="A776" s="14"/>
      <c r="B776" s="248"/>
      <c r="C776" s="249"/>
      <c r="D776" s="239" t="s">
        <v>217</v>
      </c>
      <c r="E776" s="250" t="s">
        <v>19</v>
      </c>
      <c r="F776" s="251" t="s">
        <v>673</v>
      </c>
      <c r="G776" s="249"/>
      <c r="H776" s="250" t="s">
        <v>19</v>
      </c>
      <c r="I776" s="252"/>
      <c r="J776" s="249"/>
      <c r="K776" s="249"/>
      <c r="L776" s="253"/>
      <c r="M776" s="254"/>
      <c r="N776" s="255"/>
      <c r="O776" s="255"/>
      <c r="P776" s="255"/>
      <c r="Q776" s="255"/>
      <c r="R776" s="255"/>
      <c r="S776" s="255"/>
      <c r="T776" s="256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7" t="s">
        <v>217</v>
      </c>
      <c r="AU776" s="257" t="s">
        <v>85</v>
      </c>
      <c r="AV776" s="14" t="s">
        <v>83</v>
      </c>
      <c r="AW776" s="14" t="s">
        <v>37</v>
      </c>
      <c r="AX776" s="14" t="s">
        <v>75</v>
      </c>
      <c r="AY776" s="257" t="s">
        <v>147</v>
      </c>
    </row>
    <row r="777" s="13" customFormat="1">
      <c r="A777" s="13"/>
      <c r="B777" s="237"/>
      <c r="C777" s="238"/>
      <c r="D777" s="239" t="s">
        <v>217</v>
      </c>
      <c r="E777" s="258" t="s">
        <v>19</v>
      </c>
      <c r="F777" s="240" t="s">
        <v>674</v>
      </c>
      <c r="G777" s="238"/>
      <c r="H777" s="241">
        <v>2.48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7" t="s">
        <v>217</v>
      </c>
      <c r="AU777" s="247" t="s">
        <v>85</v>
      </c>
      <c r="AV777" s="13" t="s">
        <v>85</v>
      </c>
      <c r="AW777" s="13" t="s">
        <v>37</v>
      </c>
      <c r="AX777" s="13" t="s">
        <v>75</v>
      </c>
      <c r="AY777" s="247" t="s">
        <v>147</v>
      </c>
    </row>
    <row r="778" s="14" customFormat="1">
      <c r="A778" s="14"/>
      <c r="B778" s="248"/>
      <c r="C778" s="249"/>
      <c r="D778" s="239" t="s">
        <v>217</v>
      </c>
      <c r="E778" s="250" t="s">
        <v>19</v>
      </c>
      <c r="F778" s="251" t="s">
        <v>369</v>
      </c>
      <c r="G778" s="249"/>
      <c r="H778" s="250" t="s">
        <v>19</v>
      </c>
      <c r="I778" s="252"/>
      <c r="J778" s="249"/>
      <c r="K778" s="249"/>
      <c r="L778" s="253"/>
      <c r="M778" s="254"/>
      <c r="N778" s="255"/>
      <c r="O778" s="255"/>
      <c r="P778" s="255"/>
      <c r="Q778" s="255"/>
      <c r="R778" s="255"/>
      <c r="S778" s="255"/>
      <c r="T778" s="256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7" t="s">
        <v>217</v>
      </c>
      <c r="AU778" s="257" t="s">
        <v>85</v>
      </c>
      <c r="AV778" s="14" t="s">
        <v>83</v>
      </c>
      <c r="AW778" s="14" t="s">
        <v>37</v>
      </c>
      <c r="AX778" s="14" t="s">
        <v>75</v>
      </c>
      <c r="AY778" s="257" t="s">
        <v>147</v>
      </c>
    </row>
    <row r="779" s="13" customFormat="1">
      <c r="A779" s="13"/>
      <c r="B779" s="237"/>
      <c r="C779" s="238"/>
      <c r="D779" s="239" t="s">
        <v>217</v>
      </c>
      <c r="E779" s="258" t="s">
        <v>19</v>
      </c>
      <c r="F779" s="240" t="s">
        <v>370</v>
      </c>
      <c r="G779" s="238"/>
      <c r="H779" s="241">
        <v>2</v>
      </c>
      <c r="I779" s="242"/>
      <c r="J779" s="238"/>
      <c r="K779" s="238"/>
      <c r="L779" s="243"/>
      <c r="M779" s="244"/>
      <c r="N779" s="245"/>
      <c r="O779" s="245"/>
      <c r="P779" s="245"/>
      <c r="Q779" s="245"/>
      <c r="R779" s="245"/>
      <c r="S779" s="245"/>
      <c r="T779" s="246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7" t="s">
        <v>217</v>
      </c>
      <c r="AU779" s="247" t="s">
        <v>85</v>
      </c>
      <c r="AV779" s="13" t="s">
        <v>85</v>
      </c>
      <c r="AW779" s="13" t="s">
        <v>37</v>
      </c>
      <c r="AX779" s="13" t="s">
        <v>75</v>
      </c>
      <c r="AY779" s="247" t="s">
        <v>147</v>
      </c>
    </row>
    <row r="780" s="15" customFormat="1">
      <c r="A780" s="15"/>
      <c r="B780" s="259"/>
      <c r="C780" s="260"/>
      <c r="D780" s="239" t="s">
        <v>217</v>
      </c>
      <c r="E780" s="261" t="s">
        <v>19</v>
      </c>
      <c r="F780" s="262" t="s">
        <v>233</v>
      </c>
      <c r="G780" s="260"/>
      <c r="H780" s="263">
        <v>47.57</v>
      </c>
      <c r="I780" s="264"/>
      <c r="J780" s="260"/>
      <c r="K780" s="260"/>
      <c r="L780" s="265"/>
      <c r="M780" s="266"/>
      <c r="N780" s="267"/>
      <c r="O780" s="267"/>
      <c r="P780" s="267"/>
      <c r="Q780" s="267"/>
      <c r="R780" s="267"/>
      <c r="S780" s="267"/>
      <c r="T780" s="268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T780" s="269" t="s">
        <v>217</v>
      </c>
      <c r="AU780" s="269" t="s">
        <v>85</v>
      </c>
      <c r="AV780" s="15" t="s">
        <v>153</v>
      </c>
      <c r="AW780" s="15" t="s">
        <v>37</v>
      </c>
      <c r="AX780" s="15" t="s">
        <v>83</v>
      </c>
      <c r="AY780" s="269" t="s">
        <v>147</v>
      </c>
    </row>
    <row r="781" s="2" customFormat="1" ht="37.8" customHeight="1">
      <c r="A781" s="40"/>
      <c r="B781" s="41"/>
      <c r="C781" s="207" t="s">
        <v>675</v>
      </c>
      <c r="D781" s="207" t="s">
        <v>149</v>
      </c>
      <c r="E781" s="208" t="s">
        <v>676</v>
      </c>
      <c r="F781" s="209" t="s">
        <v>677</v>
      </c>
      <c r="G781" s="210" t="s">
        <v>159</v>
      </c>
      <c r="H781" s="211">
        <v>1819.258</v>
      </c>
      <c r="I781" s="212"/>
      <c r="J781" s="213">
        <f>ROUND(I781*H781,2)</f>
        <v>0</v>
      </c>
      <c r="K781" s="214"/>
      <c r="L781" s="46"/>
      <c r="M781" s="215" t="s">
        <v>19</v>
      </c>
      <c r="N781" s="216" t="s">
        <v>46</v>
      </c>
      <c r="O781" s="86"/>
      <c r="P781" s="217">
        <f>O781*H781</f>
        <v>0</v>
      </c>
      <c r="Q781" s="217">
        <v>0.0028500000000000001</v>
      </c>
      <c r="R781" s="217">
        <f>Q781*H781</f>
        <v>5.1848853000000004</v>
      </c>
      <c r="S781" s="217">
        <v>0</v>
      </c>
      <c r="T781" s="218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19" t="s">
        <v>153</v>
      </c>
      <c r="AT781" s="219" t="s">
        <v>149</v>
      </c>
      <c r="AU781" s="219" t="s">
        <v>85</v>
      </c>
      <c r="AY781" s="19" t="s">
        <v>147</v>
      </c>
      <c r="BE781" s="220">
        <f>IF(N781="základní",J781,0)</f>
        <v>0</v>
      </c>
      <c r="BF781" s="220">
        <f>IF(N781="snížená",J781,0)</f>
        <v>0</v>
      </c>
      <c r="BG781" s="220">
        <f>IF(N781="zákl. přenesená",J781,0)</f>
        <v>0</v>
      </c>
      <c r="BH781" s="220">
        <f>IF(N781="sníž. přenesená",J781,0)</f>
        <v>0</v>
      </c>
      <c r="BI781" s="220">
        <f>IF(N781="nulová",J781,0)</f>
        <v>0</v>
      </c>
      <c r="BJ781" s="19" t="s">
        <v>83</v>
      </c>
      <c r="BK781" s="220">
        <f>ROUND(I781*H781,2)</f>
        <v>0</v>
      </c>
      <c r="BL781" s="19" t="s">
        <v>153</v>
      </c>
      <c r="BM781" s="219" t="s">
        <v>678</v>
      </c>
    </row>
    <row r="782" s="14" customFormat="1">
      <c r="A782" s="14"/>
      <c r="B782" s="248"/>
      <c r="C782" s="249"/>
      <c r="D782" s="239" t="s">
        <v>217</v>
      </c>
      <c r="E782" s="250" t="s">
        <v>19</v>
      </c>
      <c r="F782" s="251" t="s">
        <v>291</v>
      </c>
      <c r="G782" s="249"/>
      <c r="H782" s="250" t="s">
        <v>19</v>
      </c>
      <c r="I782" s="252"/>
      <c r="J782" s="249"/>
      <c r="K782" s="249"/>
      <c r="L782" s="253"/>
      <c r="M782" s="254"/>
      <c r="N782" s="255"/>
      <c r="O782" s="255"/>
      <c r="P782" s="255"/>
      <c r="Q782" s="255"/>
      <c r="R782" s="255"/>
      <c r="S782" s="255"/>
      <c r="T782" s="25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7" t="s">
        <v>217</v>
      </c>
      <c r="AU782" s="257" t="s">
        <v>85</v>
      </c>
      <c r="AV782" s="14" t="s">
        <v>83</v>
      </c>
      <c r="AW782" s="14" t="s">
        <v>37</v>
      </c>
      <c r="AX782" s="14" t="s">
        <v>75</v>
      </c>
      <c r="AY782" s="257" t="s">
        <v>147</v>
      </c>
    </row>
    <row r="783" s="13" customFormat="1">
      <c r="A783" s="13"/>
      <c r="B783" s="237"/>
      <c r="C783" s="238"/>
      <c r="D783" s="239" t="s">
        <v>217</v>
      </c>
      <c r="E783" s="258" t="s">
        <v>19</v>
      </c>
      <c r="F783" s="240" t="s">
        <v>326</v>
      </c>
      <c r="G783" s="238"/>
      <c r="H783" s="241">
        <v>382.43099999999998</v>
      </c>
      <c r="I783" s="242"/>
      <c r="J783" s="238"/>
      <c r="K783" s="238"/>
      <c r="L783" s="243"/>
      <c r="M783" s="244"/>
      <c r="N783" s="245"/>
      <c r="O783" s="245"/>
      <c r="P783" s="245"/>
      <c r="Q783" s="245"/>
      <c r="R783" s="245"/>
      <c r="S783" s="245"/>
      <c r="T783" s="246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7" t="s">
        <v>217</v>
      </c>
      <c r="AU783" s="247" t="s">
        <v>85</v>
      </c>
      <c r="AV783" s="13" t="s">
        <v>85</v>
      </c>
      <c r="AW783" s="13" t="s">
        <v>37</v>
      </c>
      <c r="AX783" s="13" t="s">
        <v>75</v>
      </c>
      <c r="AY783" s="247" t="s">
        <v>147</v>
      </c>
    </row>
    <row r="784" s="14" customFormat="1">
      <c r="A784" s="14"/>
      <c r="B784" s="248"/>
      <c r="C784" s="249"/>
      <c r="D784" s="239" t="s">
        <v>217</v>
      </c>
      <c r="E784" s="250" t="s">
        <v>19</v>
      </c>
      <c r="F784" s="251" t="s">
        <v>315</v>
      </c>
      <c r="G784" s="249"/>
      <c r="H784" s="250" t="s">
        <v>19</v>
      </c>
      <c r="I784" s="252"/>
      <c r="J784" s="249"/>
      <c r="K784" s="249"/>
      <c r="L784" s="253"/>
      <c r="M784" s="254"/>
      <c r="N784" s="255"/>
      <c r="O784" s="255"/>
      <c r="P784" s="255"/>
      <c r="Q784" s="255"/>
      <c r="R784" s="255"/>
      <c r="S784" s="255"/>
      <c r="T784" s="256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7" t="s">
        <v>217</v>
      </c>
      <c r="AU784" s="257" t="s">
        <v>85</v>
      </c>
      <c r="AV784" s="14" t="s">
        <v>83</v>
      </c>
      <c r="AW784" s="14" t="s">
        <v>37</v>
      </c>
      <c r="AX784" s="14" t="s">
        <v>75</v>
      </c>
      <c r="AY784" s="257" t="s">
        <v>147</v>
      </c>
    </row>
    <row r="785" s="13" customFormat="1">
      <c r="A785" s="13"/>
      <c r="B785" s="237"/>
      <c r="C785" s="238"/>
      <c r="D785" s="239" t="s">
        <v>217</v>
      </c>
      <c r="E785" s="258" t="s">
        <v>19</v>
      </c>
      <c r="F785" s="240" t="s">
        <v>327</v>
      </c>
      <c r="G785" s="238"/>
      <c r="H785" s="241">
        <v>90.790000000000006</v>
      </c>
      <c r="I785" s="242"/>
      <c r="J785" s="238"/>
      <c r="K785" s="238"/>
      <c r="L785" s="243"/>
      <c r="M785" s="244"/>
      <c r="N785" s="245"/>
      <c r="O785" s="245"/>
      <c r="P785" s="245"/>
      <c r="Q785" s="245"/>
      <c r="R785" s="245"/>
      <c r="S785" s="245"/>
      <c r="T785" s="246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7" t="s">
        <v>217</v>
      </c>
      <c r="AU785" s="247" t="s">
        <v>85</v>
      </c>
      <c r="AV785" s="13" t="s">
        <v>85</v>
      </c>
      <c r="AW785" s="13" t="s">
        <v>37</v>
      </c>
      <c r="AX785" s="13" t="s">
        <v>75</v>
      </c>
      <c r="AY785" s="247" t="s">
        <v>147</v>
      </c>
    </row>
    <row r="786" s="14" customFormat="1">
      <c r="A786" s="14"/>
      <c r="B786" s="248"/>
      <c r="C786" s="249"/>
      <c r="D786" s="239" t="s">
        <v>217</v>
      </c>
      <c r="E786" s="250" t="s">
        <v>19</v>
      </c>
      <c r="F786" s="251" t="s">
        <v>295</v>
      </c>
      <c r="G786" s="249"/>
      <c r="H786" s="250" t="s">
        <v>19</v>
      </c>
      <c r="I786" s="252"/>
      <c r="J786" s="249"/>
      <c r="K786" s="249"/>
      <c r="L786" s="253"/>
      <c r="M786" s="254"/>
      <c r="N786" s="255"/>
      <c r="O786" s="255"/>
      <c r="P786" s="255"/>
      <c r="Q786" s="255"/>
      <c r="R786" s="255"/>
      <c r="S786" s="255"/>
      <c r="T786" s="25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7" t="s">
        <v>217</v>
      </c>
      <c r="AU786" s="257" t="s">
        <v>85</v>
      </c>
      <c r="AV786" s="14" t="s">
        <v>83</v>
      </c>
      <c r="AW786" s="14" t="s">
        <v>37</v>
      </c>
      <c r="AX786" s="14" t="s">
        <v>75</v>
      </c>
      <c r="AY786" s="257" t="s">
        <v>147</v>
      </c>
    </row>
    <row r="787" s="13" customFormat="1">
      <c r="A787" s="13"/>
      <c r="B787" s="237"/>
      <c r="C787" s="238"/>
      <c r="D787" s="239" t="s">
        <v>217</v>
      </c>
      <c r="E787" s="258" t="s">
        <v>19</v>
      </c>
      <c r="F787" s="240" t="s">
        <v>328</v>
      </c>
      <c r="G787" s="238"/>
      <c r="H787" s="241">
        <v>161.58000000000001</v>
      </c>
      <c r="I787" s="242"/>
      <c r="J787" s="238"/>
      <c r="K787" s="238"/>
      <c r="L787" s="243"/>
      <c r="M787" s="244"/>
      <c r="N787" s="245"/>
      <c r="O787" s="245"/>
      <c r="P787" s="245"/>
      <c r="Q787" s="245"/>
      <c r="R787" s="245"/>
      <c r="S787" s="245"/>
      <c r="T787" s="246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7" t="s">
        <v>217</v>
      </c>
      <c r="AU787" s="247" t="s">
        <v>85</v>
      </c>
      <c r="AV787" s="13" t="s">
        <v>85</v>
      </c>
      <c r="AW787" s="13" t="s">
        <v>37</v>
      </c>
      <c r="AX787" s="13" t="s">
        <v>75</v>
      </c>
      <c r="AY787" s="247" t="s">
        <v>147</v>
      </c>
    </row>
    <row r="788" s="14" customFormat="1">
      <c r="A788" s="14"/>
      <c r="B788" s="248"/>
      <c r="C788" s="249"/>
      <c r="D788" s="239" t="s">
        <v>217</v>
      </c>
      <c r="E788" s="250" t="s">
        <v>19</v>
      </c>
      <c r="F788" s="251" t="s">
        <v>288</v>
      </c>
      <c r="G788" s="249"/>
      <c r="H788" s="250" t="s">
        <v>19</v>
      </c>
      <c r="I788" s="252"/>
      <c r="J788" s="249"/>
      <c r="K788" s="249"/>
      <c r="L788" s="253"/>
      <c r="M788" s="254"/>
      <c r="N788" s="255"/>
      <c r="O788" s="255"/>
      <c r="P788" s="255"/>
      <c r="Q788" s="255"/>
      <c r="R788" s="255"/>
      <c r="S788" s="255"/>
      <c r="T788" s="25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7" t="s">
        <v>217</v>
      </c>
      <c r="AU788" s="257" t="s">
        <v>85</v>
      </c>
      <c r="AV788" s="14" t="s">
        <v>83</v>
      </c>
      <c r="AW788" s="14" t="s">
        <v>37</v>
      </c>
      <c r="AX788" s="14" t="s">
        <v>75</v>
      </c>
      <c r="AY788" s="257" t="s">
        <v>147</v>
      </c>
    </row>
    <row r="789" s="13" customFormat="1">
      <c r="A789" s="13"/>
      <c r="B789" s="237"/>
      <c r="C789" s="238"/>
      <c r="D789" s="239" t="s">
        <v>217</v>
      </c>
      <c r="E789" s="258" t="s">
        <v>19</v>
      </c>
      <c r="F789" s="240" t="s">
        <v>329</v>
      </c>
      <c r="G789" s="238"/>
      <c r="H789" s="241">
        <v>323.08999999999997</v>
      </c>
      <c r="I789" s="242"/>
      <c r="J789" s="238"/>
      <c r="K789" s="238"/>
      <c r="L789" s="243"/>
      <c r="M789" s="244"/>
      <c r="N789" s="245"/>
      <c r="O789" s="245"/>
      <c r="P789" s="245"/>
      <c r="Q789" s="245"/>
      <c r="R789" s="245"/>
      <c r="S789" s="245"/>
      <c r="T789" s="246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7" t="s">
        <v>217</v>
      </c>
      <c r="AU789" s="247" t="s">
        <v>85</v>
      </c>
      <c r="AV789" s="13" t="s">
        <v>85</v>
      </c>
      <c r="AW789" s="13" t="s">
        <v>37</v>
      </c>
      <c r="AX789" s="13" t="s">
        <v>75</v>
      </c>
      <c r="AY789" s="247" t="s">
        <v>147</v>
      </c>
    </row>
    <row r="790" s="14" customFormat="1">
      <c r="A790" s="14"/>
      <c r="B790" s="248"/>
      <c r="C790" s="249"/>
      <c r="D790" s="239" t="s">
        <v>217</v>
      </c>
      <c r="E790" s="250" t="s">
        <v>19</v>
      </c>
      <c r="F790" s="251" t="s">
        <v>297</v>
      </c>
      <c r="G790" s="249"/>
      <c r="H790" s="250" t="s">
        <v>19</v>
      </c>
      <c r="I790" s="252"/>
      <c r="J790" s="249"/>
      <c r="K790" s="249"/>
      <c r="L790" s="253"/>
      <c r="M790" s="254"/>
      <c r="N790" s="255"/>
      <c r="O790" s="255"/>
      <c r="P790" s="255"/>
      <c r="Q790" s="255"/>
      <c r="R790" s="255"/>
      <c r="S790" s="255"/>
      <c r="T790" s="256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7" t="s">
        <v>217</v>
      </c>
      <c r="AU790" s="257" t="s">
        <v>85</v>
      </c>
      <c r="AV790" s="14" t="s">
        <v>83</v>
      </c>
      <c r="AW790" s="14" t="s">
        <v>37</v>
      </c>
      <c r="AX790" s="14" t="s">
        <v>75</v>
      </c>
      <c r="AY790" s="257" t="s">
        <v>147</v>
      </c>
    </row>
    <row r="791" s="13" customFormat="1">
      <c r="A791" s="13"/>
      <c r="B791" s="237"/>
      <c r="C791" s="238"/>
      <c r="D791" s="239" t="s">
        <v>217</v>
      </c>
      <c r="E791" s="258" t="s">
        <v>19</v>
      </c>
      <c r="F791" s="240" t="s">
        <v>330</v>
      </c>
      <c r="G791" s="238"/>
      <c r="H791" s="241">
        <v>287.45999999999998</v>
      </c>
      <c r="I791" s="242"/>
      <c r="J791" s="238"/>
      <c r="K791" s="238"/>
      <c r="L791" s="243"/>
      <c r="M791" s="244"/>
      <c r="N791" s="245"/>
      <c r="O791" s="245"/>
      <c r="P791" s="245"/>
      <c r="Q791" s="245"/>
      <c r="R791" s="245"/>
      <c r="S791" s="245"/>
      <c r="T791" s="246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7" t="s">
        <v>217</v>
      </c>
      <c r="AU791" s="247" t="s">
        <v>85</v>
      </c>
      <c r="AV791" s="13" t="s">
        <v>85</v>
      </c>
      <c r="AW791" s="13" t="s">
        <v>37</v>
      </c>
      <c r="AX791" s="13" t="s">
        <v>75</v>
      </c>
      <c r="AY791" s="247" t="s">
        <v>147</v>
      </c>
    </row>
    <row r="792" s="14" customFormat="1">
      <c r="A792" s="14"/>
      <c r="B792" s="248"/>
      <c r="C792" s="249"/>
      <c r="D792" s="239" t="s">
        <v>217</v>
      </c>
      <c r="E792" s="250" t="s">
        <v>19</v>
      </c>
      <c r="F792" s="251" t="s">
        <v>299</v>
      </c>
      <c r="G792" s="249"/>
      <c r="H792" s="250" t="s">
        <v>19</v>
      </c>
      <c r="I792" s="252"/>
      <c r="J792" s="249"/>
      <c r="K792" s="249"/>
      <c r="L792" s="253"/>
      <c r="M792" s="254"/>
      <c r="N792" s="255"/>
      <c r="O792" s="255"/>
      <c r="P792" s="255"/>
      <c r="Q792" s="255"/>
      <c r="R792" s="255"/>
      <c r="S792" s="255"/>
      <c r="T792" s="25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7" t="s">
        <v>217</v>
      </c>
      <c r="AU792" s="257" t="s">
        <v>85</v>
      </c>
      <c r="AV792" s="14" t="s">
        <v>83</v>
      </c>
      <c r="AW792" s="14" t="s">
        <v>37</v>
      </c>
      <c r="AX792" s="14" t="s">
        <v>75</v>
      </c>
      <c r="AY792" s="257" t="s">
        <v>147</v>
      </c>
    </row>
    <row r="793" s="13" customFormat="1">
      <c r="A793" s="13"/>
      <c r="B793" s="237"/>
      <c r="C793" s="238"/>
      <c r="D793" s="239" t="s">
        <v>217</v>
      </c>
      <c r="E793" s="258" t="s">
        <v>19</v>
      </c>
      <c r="F793" s="240" t="s">
        <v>331</v>
      </c>
      <c r="G793" s="238"/>
      <c r="H793" s="241">
        <v>186.27000000000001</v>
      </c>
      <c r="I793" s="242"/>
      <c r="J793" s="238"/>
      <c r="K793" s="238"/>
      <c r="L793" s="243"/>
      <c r="M793" s="244"/>
      <c r="N793" s="245"/>
      <c r="O793" s="245"/>
      <c r="P793" s="245"/>
      <c r="Q793" s="245"/>
      <c r="R793" s="245"/>
      <c r="S793" s="245"/>
      <c r="T793" s="246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7" t="s">
        <v>217</v>
      </c>
      <c r="AU793" s="247" t="s">
        <v>85</v>
      </c>
      <c r="AV793" s="13" t="s">
        <v>85</v>
      </c>
      <c r="AW793" s="13" t="s">
        <v>37</v>
      </c>
      <c r="AX793" s="13" t="s">
        <v>75</v>
      </c>
      <c r="AY793" s="247" t="s">
        <v>147</v>
      </c>
    </row>
    <row r="794" s="14" customFormat="1">
      <c r="A794" s="14"/>
      <c r="B794" s="248"/>
      <c r="C794" s="249"/>
      <c r="D794" s="239" t="s">
        <v>217</v>
      </c>
      <c r="E794" s="250" t="s">
        <v>19</v>
      </c>
      <c r="F794" s="251" t="s">
        <v>332</v>
      </c>
      <c r="G794" s="249"/>
      <c r="H794" s="250" t="s">
        <v>19</v>
      </c>
      <c r="I794" s="252"/>
      <c r="J794" s="249"/>
      <c r="K794" s="249"/>
      <c r="L794" s="253"/>
      <c r="M794" s="254"/>
      <c r="N794" s="255"/>
      <c r="O794" s="255"/>
      <c r="P794" s="255"/>
      <c r="Q794" s="255"/>
      <c r="R794" s="255"/>
      <c r="S794" s="255"/>
      <c r="T794" s="256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7" t="s">
        <v>217</v>
      </c>
      <c r="AU794" s="257" t="s">
        <v>85</v>
      </c>
      <c r="AV794" s="14" t="s">
        <v>83</v>
      </c>
      <c r="AW794" s="14" t="s">
        <v>37</v>
      </c>
      <c r="AX794" s="14" t="s">
        <v>75</v>
      </c>
      <c r="AY794" s="257" t="s">
        <v>147</v>
      </c>
    </row>
    <row r="795" s="14" customFormat="1">
      <c r="A795" s="14"/>
      <c r="B795" s="248"/>
      <c r="C795" s="249"/>
      <c r="D795" s="239" t="s">
        <v>217</v>
      </c>
      <c r="E795" s="250" t="s">
        <v>19</v>
      </c>
      <c r="F795" s="251" t="s">
        <v>315</v>
      </c>
      <c r="G795" s="249"/>
      <c r="H795" s="250" t="s">
        <v>19</v>
      </c>
      <c r="I795" s="252"/>
      <c r="J795" s="249"/>
      <c r="K795" s="249"/>
      <c r="L795" s="253"/>
      <c r="M795" s="254"/>
      <c r="N795" s="255"/>
      <c r="O795" s="255"/>
      <c r="P795" s="255"/>
      <c r="Q795" s="255"/>
      <c r="R795" s="255"/>
      <c r="S795" s="255"/>
      <c r="T795" s="256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7" t="s">
        <v>217</v>
      </c>
      <c r="AU795" s="257" t="s">
        <v>85</v>
      </c>
      <c r="AV795" s="14" t="s">
        <v>83</v>
      </c>
      <c r="AW795" s="14" t="s">
        <v>37</v>
      </c>
      <c r="AX795" s="14" t="s">
        <v>75</v>
      </c>
      <c r="AY795" s="257" t="s">
        <v>147</v>
      </c>
    </row>
    <row r="796" s="13" customFormat="1">
      <c r="A796" s="13"/>
      <c r="B796" s="237"/>
      <c r="C796" s="238"/>
      <c r="D796" s="239" t="s">
        <v>217</v>
      </c>
      <c r="E796" s="258" t="s">
        <v>19</v>
      </c>
      <c r="F796" s="240" t="s">
        <v>333</v>
      </c>
      <c r="G796" s="238"/>
      <c r="H796" s="241">
        <v>4.2539999999999996</v>
      </c>
      <c r="I796" s="242"/>
      <c r="J796" s="238"/>
      <c r="K796" s="238"/>
      <c r="L796" s="243"/>
      <c r="M796" s="244"/>
      <c r="N796" s="245"/>
      <c r="O796" s="245"/>
      <c r="P796" s="245"/>
      <c r="Q796" s="245"/>
      <c r="R796" s="245"/>
      <c r="S796" s="245"/>
      <c r="T796" s="246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7" t="s">
        <v>217</v>
      </c>
      <c r="AU796" s="247" t="s">
        <v>85</v>
      </c>
      <c r="AV796" s="13" t="s">
        <v>85</v>
      </c>
      <c r="AW796" s="13" t="s">
        <v>37</v>
      </c>
      <c r="AX796" s="13" t="s">
        <v>75</v>
      </c>
      <c r="AY796" s="247" t="s">
        <v>147</v>
      </c>
    </row>
    <row r="797" s="13" customFormat="1">
      <c r="A797" s="13"/>
      <c r="B797" s="237"/>
      <c r="C797" s="238"/>
      <c r="D797" s="239" t="s">
        <v>217</v>
      </c>
      <c r="E797" s="258" t="s">
        <v>19</v>
      </c>
      <c r="F797" s="240" t="s">
        <v>334</v>
      </c>
      <c r="G797" s="238"/>
      <c r="H797" s="241">
        <v>4.2430000000000003</v>
      </c>
      <c r="I797" s="242"/>
      <c r="J797" s="238"/>
      <c r="K797" s="238"/>
      <c r="L797" s="243"/>
      <c r="M797" s="244"/>
      <c r="N797" s="245"/>
      <c r="O797" s="245"/>
      <c r="P797" s="245"/>
      <c r="Q797" s="245"/>
      <c r="R797" s="245"/>
      <c r="S797" s="245"/>
      <c r="T797" s="246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7" t="s">
        <v>217</v>
      </c>
      <c r="AU797" s="247" t="s">
        <v>85</v>
      </c>
      <c r="AV797" s="13" t="s">
        <v>85</v>
      </c>
      <c r="AW797" s="13" t="s">
        <v>37</v>
      </c>
      <c r="AX797" s="13" t="s">
        <v>75</v>
      </c>
      <c r="AY797" s="247" t="s">
        <v>147</v>
      </c>
    </row>
    <row r="798" s="14" customFormat="1">
      <c r="A798" s="14"/>
      <c r="B798" s="248"/>
      <c r="C798" s="249"/>
      <c r="D798" s="239" t="s">
        <v>217</v>
      </c>
      <c r="E798" s="250" t="s">
        <v>19</v>
      </c>
      <c r="F798" s="251" t="s">
        <v>288</v>
      </c>
      <c r="G798" s="249"/>
      <c r="H798" s="250" t="s">
        <v>19</v>
      </c>
      <c r="I798" s="252"/>
      <c r="J798" s="249"/>
      <c r="K798" s="249"/>
      <c r="L798" s="253"/>
      <c r="M798" s="254"/>
      <c r="N798" s="255"/>
      <c r="O798" s="255"/>
      <c r="P798" s="255"/>
      <c r="Q798" s="255"/>
      <c r="R798" s="255"/>
      <c r="S798" s="255"/>
      <c r="T798" s="25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7" t="s">
        <v>217</v>
      </c>
      <c r="AU798" s="257" t="s">
        <v>85</v>
      </c>
      <c r="AV798" s="14" t="s">
        <v>83</v>
      </c>
      <c r="AW798" s="14" t="s">
        <v>37</v>
      </c>
      <c r="AX798" s="14" t="s">
        <v>75</v>
      </c>
      <c r="AY798" s="257" t="s">
        <v>147</v>
      </c>
    </row>
    <row r="799" s="13" customFormat="1">
      <c r="A799" s="13"/>
      <c r="B799" s="237"/>
      <c r="C799" s="238"/>
      <c r="D799" s="239" t="s">
        <v>217</v>
      </c>
      <c r="E799" s="258" t="s">
        <v>19</v>
      </c>
      <c r="F799" s="240" t="s">
        <v>335</v>
      </c>
      <c r="G799" s="238"/>
      <c r="H799" s="241">
        <v>7.5679999999999996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7" t="s">
        <v>217</v>
      </c>
      <c r="AU799" s="247" t="s">
        <v>85</v>
      </c>
      <c r="AV799" s="13" t="s">
        <v>85</v>
      </c>
      <c r="AW799" s="13" t="s">
        <v>37</v>
      </c>
      <c r="AX799" s="13" t="s">
        <v>75</v>
      </c>
      <c r="AY799" s="247" t="s">
        <v>147</v>
      </c>
    </row>
    <row r="800" s="13" customFormat="1">
      <c r="A800" s="13"/>
      <c r="B800" s="237"/>
      <c r="C800" s="238"/>
      <c r="D800" s="239" t="s">
        <v>217</v>
      </c>
      <c r="E800" s="258" t="s">
        <v>19</v>
      </c>
      <c r="F800" s="240" t="s">
        <v>336</v>
      </c>
      <c r="G800" s="238"/>
      <c r="H800" s="241">
        <v>7.859</v>
      </c>
      <c r="I800" s="242"/>
      <c r="J800" s="238"/>
      <c r="K800" s="238"/>
      <c r="L800" s="243"/>
      <c r="M800" s="244"/>
      <c r="N800" s="245"/>
      <c r="O800" s="245"/>
      <c r="P800" s="245"/>
      <c r="Q800" s="245"/>
      <c r="R800" s="245"/>
      <c r="S800" s="245"/>
      <c r="T800" s="246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7" t="s">
        <v>217</v>
      </c>
      <c r="AU800" s="247" t="s">
        <v>85</v>
      </c>
      <c r="AV800" s="13" t="s">
        <v>85</v>
      </c>
      <c r="AW800" s="13" t="s">
        <v>37</v>
      </c>
      <c r="AX800" s="13" t="s">
        <v>75</v>
      </c>
      <c r="AY800" s="247" t="s">
        <v>147</v>
      </c>
    </row>
    <row r="801" s="13" customFormat="1">
      <c r="A801" s="13"/>
      <c r="B801" s="237"/>
      <c r="C801" s="238"/>
      <c r="D801" s="239" t="s">
        <v>217</v>
      </c>
      <c r="E801" s="258" t="s">
        <v>19</v>
      </c>
      <c r="F801" s="240" t="s">
        <v>337</v>
      </c>
      <c r="G801" s="238"/>
      <c r="H801" s="241">
        <v>6.9550000000000001</v>
      </c>
      <c r="I801" s="242"/>
      <c r="J801" s="238"/>
      <c r="K801" s="238"/>
      <c r="L801" s="243"/>
      <c r="M801" s="244"/>
      <c r="N801" s="245"/>
      <c r="O801" s="245"/>
      <c r="P801" s="245"/>
      <c r="Q801" s="245"/>
      <c r="R801" s="245"/>
      <c r="S801" s="245"/>
      <c r="T801" s="246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7" t="s">
        <v>217</v>
      </c>
      <c r="AU801" s="247" t="s">
        <v>85</v>
      </c>
      <c r="AV801" s="13" t="s">
        <v>85</v>
      </c>
      <c r="AW801" s="13" t="s">
        <v>37</v>
      </c>
      <c r="AX801" s="13" t="s">
        <v>75</v>
      </c>
      <c r="AY801" s="247" t="s">
        <v>147</v>
      </c>
    </row>
    <row r="802" s="13" customFormat="1">
      <c r="A802" s="13"/>
      <c r="B802" s="237"/>
      <c r="C802" s="238"/>
      <c r="D802" s="239" t="s">
        <v>217</v>
      </c>
      <c r="E802" s="258" t="s">
        <v>19</v>
      </c>
      <c r="F802" s="240" t="s">
        <v>338</v>
      </c>
      <c r="G802" s="238"/>
      <c r="H802" s="241">
        <v>2.294</v>
      </c>
      <c r="I802" s="242"/>
      <c r="J802" s="238"/>
      <c r="K802" s="238"/>
      <c r="L802" s="243"/>
      <c r="M802" s="244"/>
      <c r="N802" s="245"/>
      <c r="O802" s="245"/>
      <c r="P802" s="245"/>
      <c r="Q802" s="245"/>
      <c r="R802" s="245"/>
      <c r="S802" s="245"/>
      <c r="T802" s="246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7" t="s">
        <v>217</v>
      </c>
      <c r="AU802" s="247" t="s">
        <v>85</v>
      </c>
      <c r="AV802" s="13" t="s">
        <v>85</v>
      </c>
      <c r="AW802" s="13" t="s">
        <v>37</v>
      </c>
      <c r="AX802" s="13" t="s">
        <v>75</v>
      </c>
      <c r="AY802" s="247" t="s">
        <v>147</v>
      </c>
    </row>
    <row r="803" s="13" customFormat="1">
      <c r="A803" s="13"/>
      <c r="B803" s="237"/>
      <c r="C803" s="238"/>
      <c r="D803" s="239" t="s">
        <v>217</v>
      </c>
      <c r="E803" s="258" t="s">
        <v>19</v>
      </c>
      <c r="F803" s="240" t="s">
        <v>339</v>
      </c>
      <c r="G803" s="238"/>
      <c r="H803" s="241">
        <v>15.664</v>
      </c>
      <c r="I803" s="242"/>
      <c r="J803" s="238"/>
      <c r="K803" s="238"/>
      <c r="L803" s="243"/>
      <c r="M803" s="244"/>
      <c r="N803" s="245"/>
      <c r="O803" s="245"/>
      <c r="P803" s="245"/>
      <c r="Q803" s="245"/>
      <c r="R803" s="245"/>
      <c r="S803" s="245"/>
      <c r="T803" s="246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7" t="s">
        <v>217</v>
      </c>
      <c r="AU803" s="247" t="s">
        <v>85</v>
      </c>
      <c r="AV803" s="13" t="s">
        <v>85</v>
      </c>
      <c r="AW803" s="13" t="s">
        <v>37</v>
      </c>
      <c r="AX803" s="13" t="s">
        <v>75</v>
      </c>
      <c r="AY803" s="247" t="s">
        <v>147</v>
      </c>
    </row>
    <row r="804" s="13" customFormat="1">
      <c r="A804" s="13"/>
      <c r="B804" s="237"/>
      <c r="C804" s="238"/>
      <c r="D804" s="239" t="s">
        <v>217</v>
      </c>
      <c r="E804" s="258" t="s">
        <v>19</v>
      </c>
      <c r="F804" s="240" t="s">
        <v>289</v>
      </c>
      <c r="G804" s="238"/>
      <c r="H804" s="241">
        <v>16.280000000000001</v>
      </c>
      <c r="I804" s="242"/>
      <c r="J804" s="238"/>
      <c r="K804" s="238"/>
      <c r="L804" s="243"/>
      <c r="M804" s="244"/>
      <c r="N804" s="245"/>
      <c r="O804" s="245"/>
      <c r="P804" s="245"/>
      <c r="Q804" s="245"/>
      <c r="R804" s="245"/>
      <c r="S804" s="245"/>
      <c r="T804" s="24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7" t="s">
        <v>217</v>
      </c>
      <c r="AU804" s="247" t="s">
        <v>85</v>
      </c>
      <c r="AV804" s="13" t="s">
        <v>85</v>
      </c>
      <c r="AW804" s="13" t="s">
        <v>37</v>
      </c>
      <c r="AX804" s="13" t="s">
        <v>75</v>
      </c>
      <c r="AY804" s="247" t="s">
        <v>147</v>
      </c>
    </row>
    <row r="805" s="13" customFormat="1">
      <c r="A805" s="13"/>
      <c r="B805" s="237"/>
      <c r="C805" s="238"/>
      <c r="D805" s="239" t="s">
        <v>217</v>
      </c>
      <c r="E805" s="258" t="s">
        <v>19</v>
      </c>
      <c r="F805" s="240" t="s">
        <v>290</v>
      </c>
      <c r="G805" s="238"/>
      <c r="H805" s="241">
        <v>23.539999999999999</v>
      </c>
      <c r="I805" s="242"/>
      <c r="J805" s="238"/>
      <c r="K805" s="238"/>
      <c r="L805" s="243"/>
      <c r="M805" s="244"/>
      <c r="N805" s="245"/>
      <c r="O805" s="245"/>
      <c r="P805" s="245"/>
      <c r="Q805" s="245"/>
      <c r="R805" s="245"/>
      <c r="S805" s="245"/>
      <c r="T805" s="246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7" t="s">
        <v>217</v>
      </c>
      <c r="AU805" s="247" t="s">
        <v>85</v>
      </c>
      <c r="AV805" s="13" t="s">
        <v>85</v>
      </c>
      <c r="AW805" s="13" t="s">
        <v>37</v>
      </c>
      <c r="AX805" s="13" t="s">
        <v>75</v>
      </c>
      <c r="AY805" s="247" t="s">
        <v>147</v>
      </c>
    </row>
    <row r="806" s="14" customFormat="1">
      <c r="A806" s="14"/>
      <c r="B806" s="248"/>
      <c r="C806" s="249"/>
      <c r="D806" s="239" t="s">
        <v>217</v>
      </c>
      <c r="E806" s="250" t="s">
        <v>19</v>
      </c>
      <c r="F806" s="251" t="s">
        <v>291</v>
      </c>
      <c r="G806" s="249"/>
      <c r="H806" s="250" t="s">
        <v>19</v>
      </c>
      <c r="I806" s="252"/>
      <c r="J806" s="249"/>
      <c r="K806" s="249"/>
      <c r="L806" s="253"/>
      <c r="M806" s="254"/>
      <c r="N806" s="255"/>
      <c r="O806" s="255"/>
      <c r="P806" s="255"/>
      <c r="Q806" s="255"/>
      <c r="R806" s="255"/>
      <c r="S806" s="255"/>
      <c r="T806" s="256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7" t="s">
        <v>217</v>
      </c>
      <c r="AU806" s="257" t="s">
        <v>85</v>
      </c>
      <c r="AV806" s="14" t="s">
        <v>83</v>
      </c>
      <c r="AW806" s="14" t="s">
        <v>37</v>
      </c>
      <c r="AX806" s="14" t="s">
        <v>75</v>
      </c>
      <c r="AY806" s="257" t="s">
        <v>147</v>
      </c>
    </row>
    <row r="807" s="13" customFormat="1">
      <c r="A807" s="13"/>
      <c r="B807" s="237"/>
      <c r="C807" s="238"/>
      <c r="D807" s="239" t="s">
        <v>217</v>
      </c>
      <c r="E807" s="258" t="s">
        <v>19</v>
      </c>
      <c r="F807" s="240" t="s">
        <v>340</v>
      </c>
      <c r="G807" s="238"/>
      <c r="H807" s="241">
        <v>2.2559999999999998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7" t="s">
        <v>217</v>
      </c>
      <c r="AU807" s="247" t="s">
        <v>85</v>
      </c>
      <c r="AV807" s="13" t="s">
        <v>85</v>
      </c>
      <c r="AW807" s="13" t="s">
        <v>37</v>
      </c>
      <c r="AX807" s="13" t="s">
        <v>75</v>
      </c>
      <c r="AY807" s="247" t="s">
        <v>147</v>
      </c>
    </row>
    <row r="808" s="13" customFormat="1">
      <c r="A808" s="13"/>
      <c r="B808" s="237"/>
      <c r="C808" s="238"/>
      <c r="D808" s="239" t="s">
        <v>217</v>
      </c>
      <c r="E808" s="258" t="s">
        <v>19</v>
      </c>
      <c r="F808" s="240" t="s">
        <v>341</v>
      </c>
      <c r="G808" s="238"/>
      <c r="H808" s="241">
        <v>0.84199999999999997</v>
      </c>
      <c r="I808" s="242"/>
      <c r="J808" s="238"/>
      <c r="K808" s="238"/>
      <c r="L808" s="243"/>
      <c r="M808" s="244"/>
      <c r="N808" s="245"/>
      <c r="O808" s="245"/>
      <c r="P808" s="245"/>
      <c r="Q808" s="245"/>
      <c r="R808" s="245"/>
      <c r="S808" s="245"/>
      <c r="T808" s="246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7" t="s">
        <v>217</v>
      </c>
      <c r="AU808" s="247" t="s">
        <v>85</v>
      </c>
      <c r="AV808" s="13" t="s">
        <v>85</v>
      </c>
      <c r="AW808" s="13" t="s">
        <v>37</v>
      </c>
      <c r="AX808" s="13" t="s">
        <v>75</v>
      </c>
      <c r="AY808" s="247" t="s">
        <v>147</v>
      </c>
    </row>
    <row r="809" s="13" customFormat="1">
      <c r="A809" s="13"/>
      <c r="B809" s="237"/>
      <c r="C809" s="238"/>
      <c r="D809" s="239" t="s">
        <v>217</v>
      </c>
      <c r="E809" s="258" t="s">
        <v>19</v>
      </c>
      <c r="F809" s="240" t="s">
        <v>342</v>
      </c>
      <c r="G809" s="238"/>
      <c r="H809" s="241">
        <v>4.2240000000000002</v>
      </c>
      <c r="I809" s="242"/>
      <c r="J809" s="238"/>
      <c r="K809" s="238"/>
      <c r="L809" s="243"/>
      <c r="M809" s="244"/>
      <c r="N809" s="245"/>
      <c r="O809" s="245"/>
      <c r="P809" s="245"/>
      <c r="Q809" s="245"/>
      <c r="R809" s="245"/>
      <c r="S809" s="245"/>
      <c r="T809" s="246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7" t="s">
        <v>217</v>
      </c>
      <c r="AU809" s="247" t="s">
        <v>85</v>
      </c>
      <c r="AV809" s="13" t="s">
        <v>85</v>
      </c>
      <c r="AW809" s="13" t="s">
        <v>37</v>
      </c>
      <c r="AX809" s="13" t="s">
        <v>75</v>
      </c>
      <c r="AY809" s="247" t="s">
        <v>147</v>
      </c>
    </row>
    <row r="810" s="13" customFormat="1">
      <c r="A810" s="13"/>
      <c r="B810" s="237"/>
      <c r="C810" s="238"/>
      <c r="D810" s="239" t="s">
        <v>217</v>
      </c>
      <c r="E810" s="258" t="s">
        <v>19</v>
      </c>
      <c r="F810" s="240" t="s">
        <v>343</v>
      </c>
      <c r="G810" s="238"/>
      <c r="H810" s="241">
        <v>0.97399999999999998</v>
      </c>
      <c r="I810" s="242"/>
      <c r="J810" s="238"/>
      <c r="K810" s="238"/>
      <c r="L810" s="243"/>
      <c r="M810" s="244"/>
      <c r="N810" s="245"/>
      <c r="O810" s="245"/>
      <c r="P810" s="245"/>
      <c r="Q810" s="245"/>
      <c r="R810" s="245"/>
      <c r="S810" s="245"/>
      <c r="T810" s="246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7" t="s">
        <v>217</v>
      </c>
      <c r="AU810" s="247" t="s">
        <v>85</v>
      </c>
      <c r="AV810" s="13" t="s">
        <v>85</v>
      </c>
      <c r="AW810" s="13" t="s">
        <v>37</v>
      </c>
      <c r="AX810" s="13" t="s">
        <v>75</v>
      </c>
      <c r="AY810" s="247" t="s">
        <v>147</v>
      </c>
    </row>
    <row r="811" s="13" customFormat="1">
      <c r="A811" s="13"/>
      <c r="B811" s="237"/>
      <c r="C811" s="238"/>
      <c r="D811" s="239" t="s">
        <v>217</v>
      </c>
      <c r="E811" s="258" t="s">
        <v>19</v>
      </c>
      <c r="F811" s="240" t="s">
        <v>344</v>
      </c>
      <c r="G811" s="238"/>
      <c r="H811" s="241">
        <v>5.702</v>
      </c>
      <c r="I811" s="242"/>
      <c r="J811" s="238"/>
      <c r="K811" s="238"/>
      <c r="L811" s="243"/>
      <c r="M811" s="244"/>
      <c r="N811" s="245"/>
      <c r="O811" s="245"/>
      <c r="P811" s="245"/>
      <c r="Q811" s="245"/>
      <c r="R811" s="245"/>
      <c r="S811" s="245"/>
      <c r="T811" s="246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7" t="s">
        <v>217</v>
      </c>
      <c r="AU811" s="247" t="s">
        <v>85</v>
      </c>
      <c r="AV811" s="13" t="s">
        <v>85</v>
      </c>
      <c r="AW811" s="13" t="s">
        <v>37</v>
      </c>
      <c r="AX811" s="13" t="s">
        <v>75</v>
      </c>
      <c r="AY811" s="247" t="s">
        <v>147</v>
      </c>
    </row>
    <row r="812" s="13" customFormat="1">
      <c r="A812" s="13"/>
      <c r="B812" s="237"/>
      <c r="C812" s="238"/>
      <c r="D812" s="239" t="s">
        <v>217</v>
      </c>
      <c r="E812" s="258" t="s">
        <v>19</v>
      </c>
      <c r="F812" s="240" t="s">
        <v>345</v>
      </c>
      <c r="G812" s="238"/>
      <c r="H812" s="241">
        <v>3.8980000000000001</v>
      </c>
      <c r="I812" s="242"/>
      <c r="J812" s="238"/>
      <c r="K812" s="238"/>
      <c r="L812" s="243"/>
      <c r="M812" s="244"/>
      <c r="N812" s="245"/>
      <c r="O812" s="245"/>
      <c r="P812" s="245"/>
      <c r="Q812" s="245"/>
      <c r="R812" s="245"/>
      <c r="S812" s="245"/>
      <c r="T812" s="246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7" t="s">
        <v>217</v>
      </c>
      <c r="AU812" s="247" t="s">
        <v>85</v>
      </c>
      <c r="AV812" s="13" t="s">
        <v>85</v>
      </c>
      <c r="AW812" s="13" t="s">
        <v>37</v>
      </c>
      <c r="AX812" s="13" t="s">
        <v>75</v>
      </c>
      <c r="AY812" s="247" t="s">
        <v>147</v>
      </c>
    </row>
    <row r="813" s="13" customFormat="1">
      <c r="A813" s="13"/>
      <c r="B813" s="237"/>
      <c r="C813" s="238"/>
      <c r="D813" s="239" t="s">
        <v>217</v>
      </c>
      <c r="E813" s="258" t="s">
        <v>19</v>
      </c>
      <c r="F813" s="240" t="s">
        <v>346</v>
      </c>
      <c r="G813" s="238"/>
      <c r="H813" s="241">
        <v>4.1180000000000003</v>
      </c>
      <c r="I813" s="242"/>
      <c r="J813" s="238"/>
      <c r="K813" s="238"/>
      <c r="L813" s="243"/>
      <c r="M813" s="244"/>
      <c r="N813" s="245"/>
      <c r="O813" s="245"/>
      <c r="P813" s="245"/>
      <c r="Q813" s="245"/>
      <c r="R813" s="245"/>
      <c r="S813" s="245"/>
      <c r="T813" s="246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7" t="s">
        <v>217</v>
      </c>
      <c r="AU813" s="247" t="s">
        <v>85</v>
      </c>
      <c r="AV813" s="13" t="s">
        <v>85</v>
      </c>
      <c r="AW813" s="13" t="s">
        <v>37</v>
      </c>
      <c r="AX813" s="13" t="s">
        <v>75</v>
      </c>
      <c r="AY813" s="247" t="s">
        <v>147</v>
      </c>
    </row>
    <row r="814" s="13" customFormat="1">
      <c r="A814" s="13"/>
      <c r="B814" s="237"/>
      <c r="C814" s="238"/>
      <c r="D814" s="239" t="s">
        <v>217</v>
      </c>
      <c r="E814" s="258" t="s">
        <v>19</v>
      </c>
      <c r="F814" s="240" t="s">
        <v>347</v>
      </c>
      <c r="G814" s="238"/>
      <c r="H814" s="241">
        <v>0.82999999999999996</v>
      </c>
      <c r="I814" s="242"/>
      <c r="J814" s="238"/>
      <c r="K814" s="238"/>
      <c r="L814" s="243"/>
      <c r="M814" s="244"/>
      <c r="N814" s="245"/>
      <c r="O814" s="245"/>
      <c r="P814" s="245"/>
      <c r="Q814" s="245"/>
      <c r="R814" s="245"/>
      <c r="S814" s="245"/>
      <c r="T814" s="246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47" t="s">
        <v>217</v>
      </c>
      <c r="AU814" s="247" t="s">
        <v>85</v>
      </c>
      <c r="AV814" s="13" t="s">
        <v>85</v>
      </c>
      <c r="AW814" s="13" t="s">
        <v>37</v>
      </c>
      <c r="AX814" s="13" t="s">
        <v>75</v>
      </c>
      <c r="AY814" s="247" t="s">
        <v>147</v>
      </c>
    </row>
    <row r="815" s="13" customFormat="1">
      <c r="A815" s="13"/>
      <c r="B815" s="237"/>
      <c r="C815" s="238"/>
      <c r="D815" s="239" t="s">
        <v>217</v>
      </c>
      <c r="E815" s="258" t="s">
        <v>19</v>
      </c>
      <c r="F815" s="240" t="s">
        <v>348</v>
      </c>
      <c r="G815" s="238"/>
      <c r="H815" s="241">
        <v>9.1780000000000008</v>
      </c>
      <c r="I815" s="242"/>
      <c r="J815" s="238"/>
      <c r="K815" s="238"/>
      <c r="L815" s="243"/>
      <c r="M815" s="244"/>
      <c r="N815" s="245"/>
      <c r="O815" s="245"/>
      <c r="P815" s="245"/>
      <c r="Q815" s="245"/>
      <c r="R815" s="245"/>
      <c r="S815" s="245"/>
      <c r="T815" s="246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7" t="s">
        <v>217</v>
      </c>
      <c r="AU815" s="247" t="s">
        <v>85</v>
      </c>
      <c r="AV815" s="13" t="s">
        <v>85</v>
      </c>
      <c r="AW815" s="13" t="s">
        <v>37</v>
      </c>
      <c r="AX815" s="13" t="s">
        <v>75</v>
      </c>
      <c r="AY815" s="247" t="s">
        <v>147</v>
      </c>
    </row>
    <row r="816" s="13" customFormat="1">
      <c r="A816" s="13"/>
      <c r="B816" s="237"/>
      <c r="C816" s="238"/>
      <c r="D816" s="239" t="s">
        <v>217</v>
      </c>
      <c r="E816" s="258" t="s">
        <v>19</v>
      </c>
      <c r="F816" s="240" t="s">
        <v>292</v>
      </c>
      <c r="G816" s="238"/>
      <c r="H816" s="241">
        <v>5.2000000000000002</v>
      </c>
      <c r="I816" s="242"/>
      <c r="J816" s="238"/>
      <c r="K816" s="238"/>
      <c r="L816" s="243"/>
      <c r="M816" s="244"/>
      <c r="N816" s="245"/>
      <c r="O816" s="245"/>
      <c r="P816" s="245"/>
      <c r="Q816" s="245"/>
      <c r="R816" s="245"/>
      <c r="S816" s="245"/>
      <c r="T816" s="246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7" t="s">
        <v>217</v>
      </c>
      <c r="AU816" s="247" t="s">
        <v>85</v>
      </c>
      <c r="AV816" s="13" t="s">
        <v>85</v>
      </c>
      <c r="AW816" s="13" t="s">
        <v>37</v>
      </c>
      <c r="AX816" s="13" t="s">
        <v>75</v>
      </c>
      <c r="AY816" s="247" t="s">
        <v>147</v>
      </c>
    </row>
    <row r="817" s="13" customFormat="1">
      <c r="A817" s="13"/>
      <c r="B817" s="237"/>
      <c r="C817" s="238"/>
      <c r="D817" s="239" t="s">
        <v>217</v>
      </c>
      <c r="E817" s="258" t="s">
        <v>19</v>
      </c>
      <c r="F817" s="240" t="s">
        <v>339</v>
      </c>
      <c r="G817" s="238"/>
      <c r="H817" s="241">
        <v>15.664</v>
      </c>
      <c r="I817" s="242"/>
      <c r="J817" s="238"/>
      <c r="K817" s="238"/>
      <c r="L817" s="243"/>
      <c r="M817" s="244"/>
      <c r="N817" s="245"/>
      <c r="O817" s="245"/>
      <c r="P817" s="245"/>
      <c r="Q817" s="245"/>
      <c r="R817" s="245"/>
      <c r="S817" s="245"/>
      <c r="T817" s="246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7" t="s">
        <v>217</v>
      </c>
      <c r="AU817" s="247" t="s">
        <v>85</v>
      </c>
      <c r="AV817" s="13" t="s">
        <v>85</v>
      </c>
      <c r="AW817" s="13" t="s">
        <v>37</v>
      </c>
      <c r="AX817" s="13" t="s">
        <v>75</v>
      </c>
      <c r="AY817" s="247" t="s">
        <v>147</v>
      </c>
    </row>
    <row r="818" s="13" customFormat="1">
      <c r="A818" s="13"/>
      <c r="B818" s="237"/>
      <c r="C818" s="238"/>
      <c r="D818" s="239" t="s">
        <v>217</v>
      </c>
      <c r="E818" s="258" t="s">
        <v>19</v>
      </c>
      <c r="F818" s="240" t="s">
        <v>293</v>
      </c>
      <c r="G818" s="238"/>
      <c r="H818" s="241">
        <v>22.748000000000001</v>
      </c>
      <c r="I818" s="242"/>
      <c r="J818" s="238"/>
      <c r="K818" s="238"/>
      <c r="L818" s="243"/>
      <c r="M818" s="244"/>
      <c r="N818" s="245"/>
      <c r="O818" s="245"/>
      <c r="P818" s="245"/>
      <c r="Q818" s="245"/>
      <c r="R818" s="245"/>
      <c r="S818" s="245"/>
      <c r="T818" s="246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7" t="s">
        <v>217</v>
      </c>
      <c r="AU818" s="247" t="s">
        <v>85</v>
      </c>
      <c r="AV818" s="13" t="s">
        <v>85</v>
      </c>
      <c r="AW818" s="13" t="s">
        <v>37</v>
      </c>
      <c r="AX818" s="13" t="s">
        <v>75</v>
      </c>
      <c r="AY818" s="247" t="s">
        <v>147</v>
      </c>
    </row>
    <row r="819" s="13" customFormat="1">
      <c r="A819" s="13"/>
      <c r="B819" s="237"/>
      <c r="C819" s="238"/>
      <c r="D819" s="239" t="s">
        <v>217</v>
      </c>
      <c r="E819" s="258" t="s">
        <v>19</v>
      </c>
      <c r="F819" s="240" t="s">
        <v>294</v>
      </c>
      <c r="G819" s="238"/>
      <c r="H819" s="241">
        <v>17.074999999999999</v>
      </c>
      <c r="I819" s="242"/>
      <c r="J819" s="238"/>
      <c r="K819" s="238"/>
      <c r="L819" s="243"/>
      <c r="M819" s="244"/>
      <c r="N819" s="245"/>
      <c r="O819" s="245"/>
      <c r="P819" s="245"/>
      <c r="Q819" s="245"/>
      <c r="R819" s="245"/>
      <c r="S819" s="245"/>
      <c r="T819" s="246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47" t="s">
        <v>217</v>
      </c>
      <c r="AU819" s="247" t="s">
        <v>85</v>
      </c>
      <c r="AV819" s="13" t="s">
        <v>85</v>
      </c>
      <c r="AW819" s="13" t="s">
        <v>37</v>
      </c>
      <c r="AX819" s="13" t="s">
        <v>75</v>
      </c>
      <c r="AY819" s="247" t="s">
        <v>147</v>
      </c>
    </row>
    <row r="820" s="14" customFormat="1">
      <c r="A820" s="14"/>
      <c r="B820" s="248"/>
      <c r="C820" s="249"/>
      <c r="D820" s="239" t="s">
        <v>217</v>
      </c>
      <c r="E820" s="250" t="s">
        <v>19</v>
      </c>
      <c r="F820" s="251" t="s">
        <v>295</v>
      </c>
      <c r="G820" s="249"/>
      <c r="H820" s="250" t="s">
        <v>19</v>
      </c>
      <c r="I820" s="252"/>
      <c r="J820" s="249"/>
      <c r="K820" s="249"/>
      <c r="L820" s="253"/>
      <c r="M820" s="254"/>
      <c r="N820" s="255"/>
      <c r="O820" s="255"/>
      <c r="P820" s="255"/>
      <c r="Q820" s="255"/>
      <c r="R820" s="255"/>
      <c r="S820" s="255"/>
      <c r="T820" s="25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7" t="s">
        <v>217</v>
      </c>
      <c r="AU820" s="257" t="s">
        <v>85</v>
      </c>
      <c r="AV820" s="14" t="s">
        <v>83</v>
      </c>
      <c r="AW820" s="14" t="s">
        <v>37</v>
      </c>
      <c r="AX820" s="14" t="s">
        <v>75</v>
      </c>
      <c r="AY820" s="257" t="s">
        <v>147</v>
      </c>
    </row>
    <row r="821" s="13" customFormat="1">
      <c r="A821" s="13"/>
      <c r="B821" s="237"/>
      <c r="C821" s="238"/>
      <c r="D821" s="239" t="s">
        <v>217</v>
      </c>
      <c r="E821" s="258" t="s">
        <v>19</v>
      </c>
      <c r="F821" s="240" t="s">
        <v>349</v>
      </c>
      <c r="G821" s="238"/>
      <c r="H821" s="241">
        <v>8.5060000000000002</v>
      </c>
      <c r="I821" s="242"/>
      <c r="J821" s="238"/>
      <c r="K821" s="238"/>
      <c r="L821" s="243"/>
      <c r="M821" s="244"/>
      <c r="N821" s="245"/>
      <c r="O821" s="245"/>
      <c r="P821" s="245"/>
      <c r="Q821" s="245"/>
      <c r="R821" s="245"/>
      <c r="S821" s="245"/>
      <c r="T821" s="24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7" t="s">
        <v>217</v>
      </c>
      <c r="AU821" s="247" t="s">
        <v>85</v>
      </c>
      <c r="AV821" s="13" t="s">
        <v>85</v>
      </c>
      <c r="AW821" s="13" t="s">
        <v>37</v>
      </c>
      <c r="AX821" s="13" t="s">
        <v>75</v>
      </c>
      <c r="AY821" s="247" t="s">
        <v>147</v>
      </c>
    </row>
    <row r="822" s="13" customFormat="1">
      <c r="A822" s="13"/>
      <c r="B822" s="237"/>
      <c r="C822" s="238"/>
      <c r="D822" s="239" t="s">
        <v>217</v>
      </c>
      <c r="E822" s="258" t="s">
        <v>19</v>
      </c>
      <c r="F822" s="240" t="s">
        <v>350</v>
      </c>
      <c r="G822" s="238"/>
      <c r="H822" s="241">
        <v>1.8180000000000001</v>
      </c>
      <c r="I822" s="242"/>
      <c r="J822" s="238"/>
      <c r="K822" s="238"/>
      <c r="L822" s="243"/>
      <c r="M822" s="244"/>
      <c r="N822" s="245"/>
      <c r="O822" s="245"/>
      <c r="P822" s="245"/>
      <c r="Q822" s="245"/>
      <c r="R822" s="245"/>
      <c r="S822" s="245"/>
      <c r="T822" s="246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7" t="s">
        <v>217</v>
      </c>
      <c r="AU822" s="247" t="s">
        <v>85</v>
      </c>
      <c r="AV822" s="13" t="s">
        <v>85</v>
      </c>
      <c r="AW822" s="13" t="s">
        <v>37</v>
      </c>
      <c r="AX822" s="13" t="s">
        <v>75</v>
      </c>
      <c r="AY822" s="247" t="s">
        <v>147</v>
      </c>
    </row>
    <row r="823" s="13" customFormat="1">
      <c r="A823" s="13"/>
      <c r="B823" s="237"/>
      <c r="C823" s="238"/>
      <c r="D823" s="239" t="s">
        <v>217</v>
      </c>
      <c r="E823" s="258" t="s">
        <v>19</v>
      </c>
      <c r="F823" s="240" t="s">
        <v>351</v>
      </c>
      <c r="G823" s="238"/>
      <c r="H823" s="241">
        <v>2.0920000000000001</v>
      </c>
      <c r="I823" s="242"/>
      <c r="J823" s="238"/>
      <c r="K823" s="238"/>
      <c r="L823" s="243"/>
      <c r="M823" s="244"/>
      <c r="N823" s="245"/>
      <c r="O823" s="245"/>
      <c r="P823" s="245"/>
      <c r="Q823" s="245"/>
      <c r="R823" s="245"/>
      <c r="S823" s="245"/>
      <c r="T823" s="246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7" t="s">
        <v>217</v>
      </c>
      <c r="AU823" s="247" t="s">
        <v>85</v>
      </c>
      <c r="AV823" s="13" t="s">
        <v>85</v>
      </c>
      <c r="AW823" s="13" t="s">
        <v>37</v>
      </c>
      <c r="AX823" s="13" t="s">
        <v>75</v>
      </c>
      <c r="AY823" s="247" t="s">
        <v>147</v>
      </c>
    </row>
    <row r="824" s="13" customFormat="1">
      <c r="A824" s="13"/>
      <c r="B824" s="237"/>
      <c r="C824" s="238"/>
      <c r="D824" s="239" t="s">
        <v>217</v>
      </c>
      <c r="E824" s="258" t="s">
        <v>19</v>
      </c>
      <c r="F824" s="240" t="s">
        <v>296</v>
      </c>
      <c r="G824" s="238"/>
      <c r="H824" s="241">
        <v>23.538</v>
      </c>
      <c r="I824" s="242"/>
      <c r="J824" s="238"/>
      <c r="K824" s="238"/>
      <c r="L824" s="243"/>
      <c r="M824" s="244"/>
      <c r="N824" s="245"/>
      <c r="O824" s="245"/>
      <c r="P824" s="245"/>
      <c r="Q824" s="245"/>
      <c r="R824" s="245"/>
      <c r="S824" s="245"/>
      <c r="T824" s="246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7" t="s">
        <v>217</v>
      </c>
      <c r="AU824" s="247" t="s">
        <v>85</v>
      </c>
      <c r="AV824" s="13" t="s">
        <v>85</v>
      </c>
      <c r="AW824" s="13" t="s">
        <v>37</v>
      </c>
      <c r="AX824" s="13" t="s">
        <v>75</v>
      </c>
      <c r="AY824" s="247" t="s">
        <v>147</v>
      </c>
    </row>
    <row r="825" s="14" customFormat="1">
      <c r="A825" s="14"/>
      <c r="B825" s="248"/>
      <c r="C825" s="249"/>
      <c r="D825" s="239" t="s">
        <v>217</v>
      </c>
      <c r="E825" s="250" t="s">
        <v>19</v>
      </c>
      <c r="F825" s="251" t="s">
        <v>297</v>
      </c>
      <c r="G825" s="249"/>
      <c r="H825" s="250" t="s">
        <v>19</v>
      </c>
      <c r="I825" s="252"/>
      <c r="J825" s="249"/>
      <c r="K825" s="249"/>
      <c r="L825" s="253"/>
      <c r="M825" s="254"/>
      <c r="N825" s="255"/>
      <c r="O825" s="255"/>
      <c r="P825" s="255"/>
      <c r="Q825" s="255"/>
      <c r="R825" s="255"/>
      <c r="S825" s="255"/>
      <c r="T825" s="256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7" t="s">
        <v>217</v>
      </c>
      <c r="AU825" s="257" t="s">
        <v>85</v>
      </c>
      <c r="AV825" s="14" t="s">
        <v>83</v>
      </c>
      <c r="AW825" s="14" t="s">
        <v>37</v>
      </c>
      <c r="AX825" s="14" t="s">
        <v>75</v>
      </c>
      <c r="AY825" s="257" t="s">
        <v>147</v>
      </c>
    </row>
    <row r="826" s="13" customFormat="1">
      <c r="A826" s="13"/>
      <c r="B826" s="237"/>
      <c r="C826" s="238"/>
      <c r="D826" s="239" t="s">
        <v>217</v>
      </c>
      <c r="E826" s="258" t="s">
        <v>19</v>
      </c>
      <c r="F826" s="240" t="s">
        <v>352</v>
      </c>
      <c r="G826" s="238"/>
      <c r="H826" s="241">
        <v>13.565</v>
      </c>
      <c r="I826" s="242"/>
      <c r="J826" s="238"/>
      <c r="K826" s="238"/>
      <c r="L826" s="243"/>
      <c r="M826" s="244"/>
      <c r="N826" s="245"/>
      <c r="O826" s="245"/>
      <c r="P826" s="245"/>
      <c r="Q826" s="245"/>
      <c r="R826" s="245"/>
      <c r="S826" s="245"/>
      <c r="T826" s="246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7" t="s">
        <v>217</v>
      </c>
      <c r="AU826" s="247" t="s">
        <v>85</v>
      </c>
      <c r="AV826" s="13" t="s">
        <v>85</v>
      </c>
      <c r="AW826" s="13" t="s">
        <v>37</v>
      </c>
      <c r="AX826" s="13" t="s">
        <v>75</v>
      </c>
      <c r="AY826" s="247" t="s">
        <v>147</v>
      </c>
    </row>
    <row r="827" s="13" customFormat="1">
      <c r="A827" s="13"/>
      <c r="B827" s="237"/>
      <c r="C827" s="238"/>
      <c r="D827" s="239" t="s">
        <v>217</v>
      </c>
      <c r="E827" s="258" t="s">
        <v>19</v>
      </c>
      <c r="F827" s="240" t="s">
        <v>353</v>
      </c>
      <c r="G827" s="238"/>
      <c r="H827" s="241">
        <v>10.349</v>
      </c>
      <c r="I827" s="242"/>
      <c r="J827" s="238"/>
      <c r="K827" s="238"/>
      <c r="L827" s="243"/>
      <c r="M827" s="244"/>
      <c r="N827" s="245"/>
      <c r="O827" s="245"/>
      <c r="P827" s="245"/>
      <c r="Q827" s="245"/>
      <c r="R827" s="245"/>
      <c r="S827" s="245"/>
      <c r="T827" s="246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7" t="s">
        <v>217</v>
      </c>
      <c r="AU827" s="247" t="s">
        <v>85</v>
      </c>
      <c r="AV827" s="13" t="s">
        <v>85</v>
      </c>
      <c r="AW827" s="13" t="s">
        <v>37</v>
      </c>
      <c r="AX827" s="13" t="s">
        <v>75</v>
      </c>
      <c r="AY827" s="247" t="s">
        <v>147</v>
      </c>
    </row>
    <row r="828" s="13" customFormat="1">
      <c r="A828" s="13"/>
      <c r="B828" s="237"/>
      <c r="C828" s="238"/>
      <c r="D828" s="239" t="s">
        <v>217</v>
      </c>
      <c r="E828" s="258" t="s">
        <v>19</v>
      </c>
      <c r="F828" s="240" t="s">
        <v>354</v>
      </c>
      <c r="G828" s="238"/>
      <c r="H828" s="241">
        <v>0.84499999999999997</v>
      </c>
      <c r="I828" s="242"/>
      <c r="J828" s="238"/>
      <c r="K828" s="238"/>
      <c r="L828" s="243"/>
      <c r="M828" s="244"/>
      <c r="N828" s="245"/>
      <c r="O828" s="245"/>
      <c r="P828" s="245"/>
      <c r="Q828" s="245"/>
      <c r="R828" s="245"/>
      <c r="S828" s="245"/>
      <c r="T828" s="246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7" t="s">
        <v>217</v>
      </c>
      <c r="AU828" s="247" t="s">
        <v>85</v>
      </c>
      <c r="AV828" s="13" t="s">
        <v>85</v>
      </c>
      <c r="AW828" s="13" t="s">
        <v>37</v>
      </c>
      <c r="AX828" s="13" t="s">
        <v>75</v>
      </c>
      <c r="AY828" s="247" t="s">
        <v>147</v>
      </c>
    </row>
    <row r="829" s="13" customFormat="1">
      <c r="A829" s="13"/>
      <c r="B829" s="237"/>
      <c r="C829" s="238"/>
      <c r="D829" s="239" t="s">
        <v>217</v>
      </c>
      <c r="E829" s="258" t="s">
        <v>19</v>
      </c>
      <c r="F829" s="240" t="s">
        <v>355</v>
      </c>
      <c r="G829" s="238"/>
      <c r="H829" s="241">
        <v>1.9750000000000001</v>
      </c>
      <c r="I829" s="242"/>
      <c r="J829" s="238"/>
      <c r="K829" s="238"/>
      <c r="L829" s="243"/>
      <c r="M829" s="244"/>
      <c r="N829" s="245"/>
      <c r="O829" s="245"/>
      <c r="P829" s="245"/>
      <c r="Q829" s="245"/>
      <c r="R829" s="245"/>
      <c r="S829" s="245"/>
      <c r="T829" s="246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7" t="s">
        <v>217</v>
      </c>
      <c r="AU829" s="247" t="s">
        <v>85</v>
      </c>
      <c r="AV829" s="13" t="s">
        <v>85</v>
      </c>
      <c r="AW829" s="13" t="s">
        <v>37</v>
      </c>
      <c r="AX829" s="13" t="s">
        <v>75</v>
      </c>
      <c r="AY829" s="247" t="s">
        <v>147</v>
      </c>
    </row>
    <row r="830" s="13" customFormat="1">
      <c r="A830" s="13"/>
      <c r="B830" s="237"/>
      <c r="C830" s="238"/>
      <c r="D830" s="239" t="s">
        <v>217</v>
      </c>
      <c r="E830" s="258" t="s">
        <v>19</v>
      </c>
      <c r="F830" s="240" t="s">
        <v>356</v>
      </c>
      <c r="G830" s="238"/>
      <c r="H830" s="241">
        <v>1.6060000000000001</v>
      </c>
      <c r="I830" s="242"/>
      <c r="J830" s="238"/>
      <c r="K830" s="238"/>
      <c r="L830" s="243"/>
      <c r="M830" s="244"/>
      <c r="N830" s="245"/>
      <c r="O830" s="245"/>
      <c r="P830" s="245"/>
      <c r="Q830" s="245"/>
      <c r="R830" s="245"/>
      <c r="S830" s="245"/>
      <c r="T830" s="246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7" t="s">
        <v>217</v>
      </c>
      <c r="AU830" s="247" t="s">
        <v>85</v>
      </c>
      <c r="AV830" s="13" t="s">
        <v>85</v>
      </c>
      <c r="AW830" s="13" t="s">
        <v>37</v>
      </c>
      <c r="AX830" s="13" t="s">
        <v>75</v>
      </c>
      <c r="AY830" s="247" t="s">
        <v>147</v>
      </c>
    </row>
    <row r="831" s="13" customFormat="1">
      <c r="A831" s="13"/>
      <c r="B831" s="237"/>
      <c r="C831" s="238"/>
      <c r="D831" s="239" t="s">
        <v>217</v>
      </c>
      <c r="E831" s="258" t="s">
        <v>19</v>
      </c>
      <c r="F831" s="240" t="s">
        <v>339</v>
      </c>
      <c r="G831" s="238"/>
      <c r="H831" s="241">
        <v>15.664</v>
      </c>
      <c r="I831" s="242"/>
      <c r="J831" s="238"/>
      <c r="K831" s="238"/>
      <c r="L831" s="243"/>
      <c r="M831" s="244"/>
      <c r="N831" s="245"/>
      <c r="O831" s="245"/>
      <c r="P831" s="245"/>
      <c r="Q831" s="245"/>
      <c r="R831" s="245"/>
      <c r="S831" s="245"/>
      <c r="T831" s="246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7" t="s">
        <v>217</v>
      </c>
      <c r="AU831" s="247" t="s">
        <v>85</v>
      </c>
      <c r="AV831" s="13" t="s">
        <v>85</v>
      </c>
      <c r="AW831" s="13" t="s">
        <v>37</v>
      </c>
      <c r="AX831" s="13" t="s">
        <v>75</v>
      </c>
      <c r="AY831" s="247" t="s">
        <v>147</v>
      </c>
    </row>
    <row r="832" s="13" customFormat="1">
      <c r="A832" s="13"/>
      <c r="B832" s="237"/>
      <c r="C832" s="238"/>
      <c r="D832" s="239" t="s">
        <v>217</v>
      </c>
      <c r="E832" s="258" t="s">
        <v>19</v>
      </c>
      <c r="F832" s="240" t="s">
        <v>298</v>
      </c>
      <c r="G832" s="238"/>
      <c r="H832" s="241">
        <v>47.454000000000001</v>
      </c>
      <c r="I832" s="242"/>
      <c r="J832" s="238"/>
      <c r="K832" s="238"/>
      <c r="L832" s="243"/>
      <c r="M832" s="244"/>
      <c r="N832" s="245"/>
      <c r="O832" s="245"/>
      <c r="P832" s="245"/>
      <c r="Q832" s="245"/>
      <c r="R832" s="245"/>
      <c r="S832" s="245"/>
      <c r="T832" s="24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7" t="s">
        <v>217</v>
      </c>
      <c r="AU832" s="247" t="s">
        <v>85</v>
      </c>
      <c r="AV832" s="13" t="s">
        <v>85</v>
      </c>
      <c r="AW832" s="13" t="s">
        <v>37</v>
      </c>
      <c r="AX832" s="13" t="s">
        <v>75</v>
      </c>
      <c r="AY832" s="247" t="s">
        <v>147</v>
      </c>
    </row>
    <row r="833" s="14" customFormat="1">
      <c r="A833" s="14"/>
      <c r="B833" s="248"/>
      <c r="C833" s="249"/>
      <c r="D833" s="239" t="s">
        <v>217</v>
      </c>
      <c r="E833" s="250" t="s">
        <v>19</v>
      </c>
      <c r="F833" s="251" t="s">
        <v>299</v>
      </c>
      <c r="G833" s="249"/>
      <c r="H833" s="250" t="s">
        <v>19</v>
      </c>
      <c r="I833" s="252"/>
      <c r="J833" s="249"/>
      <c r="K833" s="249"/>
      <c r="L833" s="253"/>
      <c r="M833" s="254"/>
      <c r="N833" s="255"/>
      <c r="O833" s="255"/>
      <c r="P833" s="255"/>
      <c r="Q833" s="255"/>
      <c r="R833" s="255"/>
      <c r="S833" s="255"/>
      <c r="T833" s="256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7" t="s">
        <v>217</v>
      </c>
      <c r="AU833" s="257" t="s">
        <v>85</v>
      </c>
      <c r="AV833" s="14" t="s">
        <v>83</v>
      </c>
      <c r="AW833" s="14" t="s">
        <v>37</v>
      </c>
      <c r="AX833" s="14" t="s">
        <v>75</v>
      </c>
      <c r="AY833" s="257" t="s">
        <v>147</v>
      </c>
    </row>
    <row r="834" s="13" customFormat="1">
      <c r="A834" s="13"/>
      <c r="B834" s="237"/>
      <c r="C834" s="238"/>
      <c r="D834" s="239" t="s">
        <v>217</v>
      </c>
      <c r="E834" s="258" t="s">
        <v>19</v>
      </c>
      <c r="F834" s="240" t="s">
        <v>357</v>
      </c>
      <c r="G834" s="238"/>
      <c r="H834" s="241">
        <v>8.3520000000000003</v>
      </c>
      <c r="I834" s="242"/>
      <c r="J834" s="238"/>
      <c r="K834" s="238"/>
      <c r="L834" s="243"/>
      <c r="M834" s="244"/>
      <c r="N834" s="245"/>
      <c r="O834" s="245"/>
      <c r="P834" s="245"/>
      <c r="Q834" s="245"/>
      <c r="R834" s="245"/>
      <c r="S834" s="245"/>
      <c r="T834" s="246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47" t="s">
        <v>217</v>
      </c>
      <c r="AU834" s="247" t="s">
        <v>85</v>
      </c>
      <c r="AV834" s="13" t="s">
        <v>85</v>
      </c>
      <c r="AW834" s="13" t="s">
        <v>37</v>
      </c>
      <c r="AX834" s="13" t="s">
        <v>75</v>
      </c>
      <c r="AY834" s="247" t="s">
        <v>147</v>
      </c>
    </row>
    <row r="835" s="13" customFormat="1">
      <c r="A835" s="13"/>
      <c r="B835" s="237"/>
      <c r="C835" s="238"/>
      <c r="D835" s="239" t="s">
        <v>217</v>
      </c>
      <c r="E835" s="258" t="s">
        <v>19</v>
      </c>
      <c r="F835" s="240" t="s">
        <v>358</v>
      </c>
      <c r="G835" s="238"/>
      <c r="H835" s="241">
        <v>2.27</v>
      </c>
      <c r="I835" s="242"/>
      <c r="J835" s="238"/>
      <c r="K835" s="238"/>
      <c r="L835" s="243"/>
      <c r="M835" s="244"/>
      <c r="N835" s="245"/>
      <c r="O835" s="245"/>
      <c r="P835" s="245"/>
      <c r="Q835" s="245"/>
      <c r="R835" s="245"/>
      <c r="S835" s="245"/>
      <c r="T835" s="246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7" t="s">
        <v>217</v>
      </c>
      <c r="AU835" s="247" t="s">
        <v>85</v>
      </c>
      <c r="AV835" s="13" t="s">
        <v>85</v>
      </c>
      <c r="AW835" s="13" t="s">
        <v>37</v>
      </c>
      <c r="AX835" s="13" t="s">
        <v>75</v>
      </c>
      <c r="AY835" s="247" t="s">
        <v>147</v>
      </c>
    </row>
    <row r="836" s="13" customFormat="1">
      <c r="A836" s="13"/>
      <c r="B836" s="237"/>
      <c r="C836" s="238"/>
      <c r="D836" s="239" t="s">
        <v>217</v>
      </c>
      <c r="E836" s="258" t="s">
        <v>19</v>
      </c>
      <c r="F836" s="240" t="s">
        <v>359</v>
      </c>
      <c r="G836" s="238"/>
      <c r="H836" s="241">
        <v>1.5560000000000001</v>
      </c>
      <c r="I836" s="242"/>
      <c r="J836" s="238"/>
      <c r="K836" s="238"/>
      <c r="L836" s="243"/>
      <c r="M836" s="244"/>
      <c r="N836" s="245"/>
      <c r="O836" s="245"/>
      <c r="P836" s="245"/>
      <c r="Q836" s="245"/>
      <c r="R836" s="245"/>
      <c r="S836" s="245"/>
      <c r="T836" s="246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7" t="s">
        <v>217</v>
      </c>
      <c r="AU836" s="247" t="s">
        <v>85</v>
      </c>
      <c r="AV836" s="13" t="s">
        <v>85</v>
      </c>
      <c r="AW836" s="13" t="s">
        <v>37</v>
      </c>
      <c r="AX836" s="13" t="s">
        <v>75</v>
      </c>
      <c r="AY836" s="247" t="s">
        <v>147</v>
      </c>
    </row>
    <row r="837" s="13" customFormat="1">
      <c r="A837" s="13"/>
      <c r="B837" s="237"/>
      <c r="C837" s="238"/>
      <c r="D837" s="239" t="s">
        <v>217</v>
      </c>
      <c r="E837" s="258" t="s">
        <v>19</v>
      </c>
      <c r="F837" s="240" t="s">
        <v>360</v>
      </c>
      <c r="G837" s="238"/>
      <c r="H837" s="241">
        <v>1.974</v>
      </c>
      <c r="I837" s="242"/>
      <c r="J837" s="238"/>
      <c r="K837" s="238"/>
      <c r="L837" s="243"/>
      <c r="M837" s="244"/>
      <c r="N837" s="245"/>
      <c r="O837" s="245"/>
      <c r="P837" s="245"/>
      <c r="Q837" s="245"/>
      <c r="R837" s="245"/>
      <c r="S837" s="245"/>
      <c r="T837" s="246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7" t="s">
        <v>217</v>
      </c>
      <c r="AU837" s="247" t="s">
        <v>85</v>
      </c>
      <c r="AV837" s="13" t="s">
        <v>85</v>
      </c>
      <c r="AW837" s="13" t="s">
        <v>37</v>
      </c>
      <c r="AX837" s="13" t="s">
        <v>75</v>
      </c>
      <c r="AY837" s="247" t="s">
        <v>147</v>
      </c>
    </row>
    <row r="838" s="13" customFormat="1">
      <c r="A838" s="13"/>
      <c r="B838" s="237"/>
      <c r="C838" s="238"/>
      <c r="D838" s="239" t="s">
        <v>217</v>
      </c>
      <c r="E838" s="258" t="s">
        <v>19</v>
      </c>
      <c r="F838" s="240" t="s">
        <v>361</v>
      </c>
      <c r="G838" s="238"/>
      <c r="H838" s="241">
        <v>2.1360000000000001</v>
      </c>
      <c r="I838" s="242"/>
      <c r="J838" s="238"/>
      <c r="K838" s="238"/>
      <c r="L838" s="243"/>
      <c r="M838" s="244"/>
      <c r="N838" s="245"/>
      <c r="O838" s="245"/>
      <c r="P838" s="245"/>
      <c r="Q838" s="245"/>
      <c r="R838" s="245"/>
      <c r="S838" s="245"/>
      <c r="T838" s="246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7" t="s">
        <v>217</v>
      </c>
      <c r="AU838" s="247" t="s">
        <v>85</v>
      </c>
      <c r="AV838" s="13" t="s">
        <v>85</v>
      </c>
      <c r="AW838" s="13" t="s">
        <v>37</v>
      </c>
      <c r="AX838" s="13" t="s">
        <v>75</v>
      </c>
      <c r="AY838" s="247" t="s">
        <v>147</v>
      </c>
    </row>
    <row r="839" s="13" customFormat="1">
      <c r="A839" s="13"/>
      <c r="B839" s="237"/>
      <c r="C839" s="238"/>
      <c r="D839" s="239" t="s">
        <v>217</v>
      </c>
      <c r="E839" s="258" t="s">
        <v>19</v>
      </c>
      <c r="F839" s="240" t="s">
        <v>362</v>
      </c>
      <c r="G839" s="238"/>
      <c r="H839" s="241">
        <v>1.315</v>
      </c>
      <c r="I839" s="242"/>
      <c r="J839" s="238"/>
      <c r="K839" s="238"/>
      <c r="L839" s="243"/>
      <c r="M839" s="244"/>
      <c r="N839" s="245"/>
      <c r="O839" s="245"/>
      <c r="P839" s="245"/>
      <c r="Q839" s="245"/>
      <c r="R839" s="245"/>
      <c r="S839" s="245"/>
      <c r="T839" s="246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7" t="s">
        <v>217</v>
      </c>
      <c r="AU839" s="247" t="s">
        <v>85</v>
      </c>
      <c r="AV839" s="13" t="s">
        <v>85</v>
      </c>
      <c r="AW839" s="13" t="s">
        <v>37</v>
      </c>
      <c r="AX839" s="13" t="s">
        <v>75</v>
      </c>
      <c r="AY839" s="247" t="s">
        <v>147</v>
      </c>
    </row>
    <row r="840" s="13" customFormat="1">
      <c r="A840" s="13"/>
      <c r="B840" s="237"/>
      <c r="C840" s="238"/>
      <c r="D840" s="239" t="s">
        <v>217</v>
      </c>
      <c r="E840" s="258" t="s">
        <v>19</v>
      </c>
      <c r="F840" s="240" t="s">
        <v>363</v>
      </c>
      <c r="G840" s="238"/>
      <c r="H840" s="241">
        <v>13.433999999999999</v>
      </c>
      <c r="I840" s="242"/>
      <c r="J840" s="238"/>
      <c r="K840" s="238"/>
      <c r="L840" s="243"/>
      <c r="M840" s="244"/>
      <c r="N840" s="245"/>
      <c r="O840" s="245"/>
      <c r="P840" s="245"/>
      <c r="Q840" s="245"/>
      <c r="R840" s="245"/>
      <c r="S840" s="245"/>
      <c r="T840" s="246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7" t="s">
        <v>217</v>
      </c>
      <c r="AU840" s="247" t="s">
        <v>85</v>
      </c>
      <c r="AV840" s="13" t="s">
        <v>85</v>
      </c>
      <c r="AW840" s="13" t="s">
        <v>37</v>
      </c>
      <c r="AX840" s="13" t="s">
        <v>75</v>
      </c>
      <c r="AY840" s="247" t="s">
        <v>147</v>
      </c>
    </row>
    <row r="841" s="13" customFormat="1">
      <c r="A841" s="13"/>
      <c r="B841" s="237"/>
      <c r="C841" s="238"/>
      <c r="D841" s="239" t="s">
        <v>217</v>
      </c>
      <c r="E841" s="258" t="s">
        <v>19</v>
      </c>
      <c r="F841" s="240" t="s">
        <v>364</v>
      </c>
      <c r="G841" s="238"/>
      <c r="H841" s="241">
        <v>4.218</v>
      </c>
      <c r="I841" s="242"/>
      <c r="J841" s="238"/>
      <c r="K841" s="238"/>
      <c r="L841" s="243"/>
      <c r="M841" s="244"/>
      <c r="N841" s="245"/>
      <c r="O841" s="245"/>
      <c r="P841" s="245"/>
      <c r="Q841" s="245"/>
      <c r="R841" s="245"/>
      <c r="S841" s="245"/>
      <c r="T841" s="246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7" t="s">
        <v>217</v>
      </c>
      <c r="AU841" s="247" t="s">
        <v>85</v>
      </c>
      <c r="AV841" s="13" t="s">
        <v>85</v>
      </c>
      <c r="AW841" s="13" t="s">
        <v>37</v>
      </c>
      <c r="AX841" s="13" t="s">
        <v>75</v>
      </c>
      <c r="AY841" s="247" t="s">
        <v>147</v>
      </c>
    </row>
    <row r="842" s="13" customFormat="1">
      <c r="A842" s="13"/>
      <c r="B842" s="237"/>
      <c r="C842" s="238"/>
      <c r="D842" s="239" t="s">
        <v>217</v>
      </c>
      <c r="E842" s="258" t="s">
        <v>19</v>
      </c>
      <c r="F842" s="240" t="s">
        <v>339</v>
      </c>
      <c r="G842" s="238"/>
      <c r="H842" s="241">
        <v>15.664</v>
      </c>
      <c r="I842" s="242"/>
      <c r="J842" s="238"/>
      <c r="K842" s="238"/>
      <c r="L842" s="243"/>
      <c r="M842" s="244"/>
      <c r="N842" s="245"/>
      <c r="O842" s="245"/>
      <c r="P842" s="245"/>
      <c r="Q842" s="245"/>
      <c r="R842" s="245"/>
      <c r="S842" s="245"/>
      <c r="T842" s="246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7" t="s">
        <v>217</v>
      </c>
      <c r="AU842" s="247" t="s">
        <v>85</v>
      </c>
      <c r="AV842" s="13" t="s">
        <v>85</v>
      </c>
      <c r="AW842" s="13" t="s">
        <v>37</v>
      </c>
      <c r="AX842" s="13" t="s">
        <v>75</v>
      </c>
      <c r="AY842" s="247" t="s">
        <v>147</v>
      </c>
    </row>
    <row r="843" s="13" customFormat="1">
      <c r="A843" s="13"/>
      <c r="B843" s="237"/>
      <c r="C843" s="238"/>
      <c r="D843" s="239" t="s">
        <v>217</v>
      </c>
      <c r="E843" s="258" t="s">
        <v>19</v>
      </c>
      <c r="F843" s="240" t="s">
        <v>300</v>
      </c>
      <c r="G843" s="238"/>
      <c r="H843" s="241">
        <v>12.869999999999999</v>
      </c>
      <c r="I843" s="242"/>
      <c r="J843" s="238"/>
      <c r="K843" s="238"/>
      <c r="L843" s="243"/>
      <c r="M843" s="244"/>
      <c r="N843" s="245"/>
      <c r="O843" s="245"/>
      <c r="P843" s="245"/>
      <c r="Q843" s="245"/>
      <c r="R843" s="245"/>
      <c r="S843" s="245"/>
      <c r="T843" s="246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7" t="s">
        <v>217</v>
      </c>
      <c r="AU843" s="247" t="s">
        <v>85</v>
      </c>
      <c r="AV843" s="13" t="s">
        <v>85</v>
      </c>
      <c r="AW843" s="13" t="s">
        <v>37</v>
      </c>
      <c r="AX843" s="13" t="s">
        <v>75</v>
      </c>
      <c r="AY843" s="247" t="s">
        <v>147</v>
      </c>
    </row>
    <row r="844" s="13" customFormat="1">
      <c r="A844" s="13"/>
      <c r="B844" s="237"/>
      <c r="C844" s="238"/>
      <c r="D844" s="239" t="s">
        <v>217</v>
      </c>
      <c r="E844" s="258" t="s">
        <v>19</v>
      </c>
      <c r="F844" s="240" t="s">
        <v>301</v>
      </c>
      <c r="G844" s="238"/>
      <c r="H844" s="241">
        <v>15.07</v>
      </c>
      <c r="I844" s="242"/>
      <c r="J844" s="238"/>
      <c r="K844" s="238"/>
      <c r="L844" s="243"/>
      <c r="M844" s="244"/>
      <c r="N844" s="245"/>
      <c r="O844" s="245"/>
      <c r="P844" s="245"/>
      <c r="Q844" s="245"/>
      <c r="R844" s="245"/>
      <c r="S844" s="245"/>
      <c r="T844" s="246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7" t="s">
        <v>217</v>
      </c>
      <c r="AU844" s="247" t="s">
        <v>85</v>
      </c>
      <c r="AV844" s="13" t="s">
        <v>85</v>
      </c>
      <c r="AW844" s="13" t="s">
        <v>37</v>
      </c>
      <c r="AX844" s="13" t="s">
        <v>75</v>
      </c>
      <c r="AY844" s="247" t="s">
        <v>147</v>
      </c>
    </row>
    <row r="845" s="15" customFormat="1">
      <c r="A845" s="15"/>
      <c r="B845" s="259"/>
      <c r="C845" s="260"/>
      <c r="D845" s="239" t="s">
        <v>217</v>
      </c>
      <c r="E845" s="261" t="s">
        <v>19</v>
      </c>
      <c r="F845" s="262" t="s">
        <v>233</v>
      </c>
      <c r="G845" s="260"/>
      <c r="H845" s="263">
        <v>1819.2579999999998</v>
      </c>
      <c r="I845" s="264"/>
      <c r="J845" s="260"/>
      <c r="K845" s="260"/>
      <c r="L845" s="265"/>
      <c r="M845" s="266"/>
      <c r="N845" s="267"/>
      <c r="O845" s="267"/>
      <c r="P845" s="267"/>
      <c r="Q845" s="267"/>
      <c r="R845" s="267"/>
      <c r="S845" s="267"/>
      <c r="T845" s="268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69" t="s">
        <v>217</v>
      </c>
      <c r="AU845" s="269" t="s">
        <v>85</v>
      </c>
      <c r="AV845" s="15" t="s">
        <v>153</v>
      </c>
      <c r="AW845" s="15" t="s">
        <v>37</v>
      </c>
      <c r="AX845" s="15" t="s">
        <v>83</v>
      </c>
      <c r="AY845" s="269" t="s">
        <v>147</v>
      </c>
    </row>
    <row r="846" s="2" customFormat="1" ht="37.8" customHeight="1">
      <c r="A846" s="40"/>
      <c r="B846" s="41"/>
      <c r="C846" s="207" t="s">
        <v>679</v>
      </c>
      <c r="D846" s="207" t="s">
        <v>149</v>
      </c>
      <c r="E846" s="208" t="s">
        <v>680</v>
      </c>
      <c r="F846" s="209" t="s">
        <v>681</v>
      </c>
      <c r="G846" s="210" t="s">
        <v>159</v>
      </c>
      <c r="H846" s="211">
        <v>150</v>
      </c>
      <c r="I846" s="212"/>
      <c r="J846" s="213">
        <f>ROUND(I846*H846,2)</f>
        <v>0</v>
      </c>
      <c r="K846" s="214"/>
      <c r="L846" s="46"/>
      <c r="M846" s="215" t="s">
        <v>19</v>
      </c>
      <c r="N846" s="216" t="s">
        <v>46</v>
      </c>
      <c r="O846" s="86"/>
      <c r="P846" s="217">
        <f>O846*H846</f>
        <v>0</v>
      </c>
      <c r="Q846" s="217">
        <v>0</v>
      </c>
      <c r="R846" s="217">
        <f>Q846*H846</f>
        <v>0</v>
      </c>
      <c r="S846" s="217">
        <v>0</v>
      </c>
      <c r="T846" s="218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19" t="s">
        <v>153</v>
      </c>
      <c r="AT846" s="219" t="s">
        <v>149</v>
      </c>
      <c r="AU846" s="219" t="s">
        <v>85</v>
      </c>
      <c r="AY846" s="19" t="s">
        <v>147</v>
      </c>
      <c r="BE846" s="220">
        <f>IF(N846="základní",J846,0)</f>
        <v>0</v>
      </c>
      <c r="BF846" s="220">
        <f>IF(N846="snížená",J846,0)</f>
        <v>0</v>
      </c>
      <c r="BG846" s="220">
        <f>IF(N846="zákl. přenesená",J846,0)</f>
        <v>0</v>
      </c>
      <c r="BH846" s="220">
        <f>IF(N846="sníž. přenesená",J846,0)</f>
        <v>0</v>
      </c>
      <c r="BI846" s="220">
        <f>IF(N846="nulová",J846,0)</f>
        <v>0</v>
      </c>
      <c r="BJ846" s="19" t="s">
        <v>83</v>
      </c>
      <c r="BK846" s="220">
        <f>ROUND(I846*H846,2)</f>
        <v>0</v>
      </c>
      <c r="BL846" s="19" t="s">
        <v>153</v>
      </c>
      <c r="BM846" s="219" t="s">
        <v>682</v>
      </c>
    </row>
    <row r="847" s="2" customFormat="1">
      <c r="A847" s="40"/>
      <c r="B847" s="41"/>
      <c r="C847" s="42"/>
      <c r="D847" s="221" t="s">
        <v>155</v>
      </c>
      <c r="E847" s="42"/>
      <c r="F847" s="222" t="s">
        <v>683</v>
      </c>
      <c r="G847" s="42"/>
      <c r="H847" s="42"/>
      <c r="I847" s="223"/>
      <c r="J847" s="42"/>
      <c r="K847" s="42"/>
      <c r="L847" s="46"/>
      <c r="M847" s="224"/>
      <c r="N847" s="225"/>
      <c r="O847" s="86"/>
      <c r="P847" s="86"/>
      <c r="Q847" s="86"/>
      <c r="R847" s="86"/>
      <c r="S847" s="86"/>
      <c r="T847" s="87"/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T847" s="19" t="s">
        <v>155</v>
      </c>
      <c r="AU847" s="19" t="s">
        <v>85</v>
      </c>
    </row>
    <row r="848" s="14" customFormat="1">
      <c r="A848" s="14"/>
      <c r="B848" s="248"/>
      <c r="C848" s="249"/>
      <c r="D848" s="239" t="s">
        <v>217</v>
      </c>
      <c r="E848" s="250" t="s">
        <v>19</v>
      </c>
      <c r="F848" s="251" t="s">
        <v>684</v>
      </c>
      <c r="G848" s="249"/>
      <c r="H848" s="250" t="s">
        <v>19</v>
      </c>
      <c r="I848" s="252"/>
      <c r="J848" s="249"/>
      <c r="K848" s="249"/>
      <c r="L848" s="253"/>
      <c r="M848" s="254"/>
      <c r="N848" s="255"/>
      <c r="O848" s="255"/>
      <c r="P848" s="255"/>
      <c r="Q848" s="255"/>
      <c r="R848" s="255"/>
      <c r="S848" s="255"/>
      <c r="T848" s="256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7" t="s">
        <v>217</v>
      </c>
      <c r="AU848" s="257" t="s">
        <v>85</v>
      </c>
      <c r="AV848" s="14" t="s">
        <v>83</v>
      </c>
      <c r="AW848" s="14" t="s">
        <v>37</v>
      </c>
      <c r="AX848" s="14" t="s">
        <v>75</v>
      </c>
      <c r="AY848" s="257" t="s">
        <v>147</v>
      </c>
    </row>
    <row r="849" s="13" customFormat="1">
      <c r="A849" s="13"/>
      <c r="B849" s="237"/>
      <c r="C849" s="238"/>
      <c r="D849" s="239" t="s">
        <v>217</v>
      </c>
      <c r="E849" s="258" t="s">
        <v>19</v>
      </c>
      <c r="F849" s="240" t="s">
        <v>685</v>
      </c>
      <c r="G849" s="238"/>
      <c r="H849" s="241">
        <v>150</v>
      </c>
      <c r="I849" s="242"/>
      <c r="J849" s="238"/>
      <c r="K849" s="238"/>
      <c r="L849" s="243"/>
      <c r="M849" s="244"/>
      <c r="N849" s="245"/>
      <c r="O849" s="245"/>
      <c r="P849" s="245"/>
      <c r="Q849" s="245"/>
      <c r="R849" s="245"/>
      <c r="S849" s="245"/>
      <c r="T849" s="246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7" t="s">
        <v>217</v>
      </c>
      <c r="AU849" s="247" t="s">
        <v>85</v>
      </c>
      <c r="AV849" s="13" t="s">
        <v>85</v>
      </c>
      <c r="AW849" s="13" t="s">
        <v>37</v>
      </c>
      <c r="AX849" s="13" t="s">
        <v>83</v>
      </c>
      <c r="AY849" s="247" t="s">
        <v>147</v>
      </c>
    </row>
    <row r="850" s="2" customFormat="1" ht="37.8" customHeight="1">
      <c r="A850" s="40"/>
      <c r="B850" s="41"/>
      <c r="C850" s="207" t="s">
        <v>686</v>
      </c>
      <c r="D850" s="207" t="s">
        <v>149</v>
      </c>
      <c r="E850" s="208" t="s">
        <v>687</v>
      </c>
      <c r="F850" s="209" t="s">
        <v>688</v>
      </c>
      <c r="G850" s="210" t="s">
        <v>159</v>
      </c>
      <c r="H850" s="211">
        <v>350.66899999999998</v>
      </c>
      <c r="I850" s="212"/>
      <c r="J850" s="213">
        <f>ROUND(I850*H850,2)</f>
        <v>0</v>
      </c>
      <c r="K850" s="214"/>
      <c r="L850" s="46"/>
      <c r="M850" s="215" t="s">
        <v>19</v>
      </c>
      <c r="N850" s="216" t="s">
        <v>46</v>
      </c>
      <c r="O850" s="86"/>
      <c r="P850" s="217">
        <f>O850*H850</f>
        <v>0</v>
      </c>
      <c r="Q850" s="217">
        <v>0</v>
      </c>
      <c r="R850" s="217">
        <f>Q850*H850</f>
        <v>0</v>
      </c>
      <c r="S850" s="217">
        <v>0</v>
      </c>
      <c r="T850" s="218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19" t="s">
        <v>153</v>
      </c>
      <c r="AT850" s="219" t="s">
        <v>149</v>
      </c>
      <c r="AU850" s="219" t="s">
        <v>85</v>
      </c>
      <c r="AY850" s="19" t="s">
        <v>147</v>
      </c>
      <c r="BE850" s="220">
        <f>IF(N850="základní",J850,0)</f>
        <v>0</v>
      </c>
      <c r="BF850" s="220">
        <f>IF(N850="snížená",J850,0)</f>
        <v>0</v>
      </c>
      <c r="BG850" s="220">
        <f>IF(N850="zákl. přenesená",J850,0)</f>
        <v>0</v>
      </c>
      <c r="BH850" s="220">
        <f>IF(N850="sníž. přenesená",J850,0)</f>
        <v>0</v>
      </c>
      <c r="BI850" s="220">
        <f>IF(N850="nulová",J850,0)</f>
        <v>0</v>
      </c>
      <c r="BJ850" s="19" t="s">
        <v>83</v>
      </c>
      <c r="BK850" s="220">
        <f>ROUND(I850*H850,2)</f>
        <v>0</v>
      </c>
      <c r="BL850" s="19" t="s">
        <v>153</v>
      </c>
      <c r="BM850" s="219" t="s">
        <v>689</v>
      </c>
    </row>
    <row r="851" s="2" customFormat="1">
      <c r="A851" s="40"/>
      <c r="B851" s="41"/>
      <c r="C851" s="42"/>
      <c r="D851" s="221" t="s">
        <v>155</v>
      </c>
      <c r="E851" s="42"/>
      <c r="F851" s="222" t="s">
        <v>690</v>
      </c>
      <c r="G851" s="42"/>
      <c r="H851" s="42"/>
      <c r="I851" s="223"/>
      <c r="J851" s="42"/>
      <c r="K851" s="42"/>
      <c r="L851" s="46"/>
      <c r="M851" s="224"/>
      <c r="N851" s="225"/>
      <c r="O851" s="86"/>
      <c r="P851" s="86"/>
      <c r="Q851" s="86"/>
      <c r="R851" s="86"/>
      <c r="S851" s="86"/>
      <c r="T851" s="87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T851" s="19" t="s">
        <v>155</v>
      </c>
      <c r="AU851" s="19" t="s">
        <v>85</v>
      </c>
    </row>
    <row r="852" s="14" customFormat="1">
      <c r="A852" s="14"/>
      <c r="B852" s="248"/>
      <c r="C852" s="249"/>
      <c r="D852" s="239" t="s">
        <v>217</v>
      </c>
      <c r="E852" s="250" t="s">
        <v>19</v>
      </c>
      <c r="F852" s="251" t="s">
        <v>691</v>
      </c>
      <c r="G852" s="249"/>
      <c r="H852" s="250" t="s">
        <v>19</v>
      </c>
      <c r="I852" s="252"/>
      <c r="J852" s="249"/>
      <c r="K852" s="249"/>
      <c r="L852" s="253"/>
      <c r="M852" s="254"/>
      <c r="N852" s="255"/>
      <c r="O852" s="255"/>
      <c r="P852" s="255"/>
      <c r="Q852" s="255"/>
      <c r="R852" s="255"/>
      <c r="S852" s="255"/>
      <c r="T852" s="256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7" t="s">
        <v>217</v>
      </c>
      <c r="AU852" s="257" t="s">
        <v>85</v>
      </c>
      <c r="AV852" s="14" t="s">
        <v>83</v>
      </c>
      <c r="AW852" s="14" t="s">
        <v>37</v>
      </c>
      <c r="AX852" s="14" t="s">
        <v>75</v>
      </c>
      <c r="AY852" s="257" t="s">
        <v>147</v>
      </c>
    </row>
    <row r="853" s="14" customFormat="1">
      <c r="A853" s="14"/>
      <c r="B853" s="248"/>
      <c r="C853" s="249"/>
      <c r="D853" s="239" t="s">
        <v>217</v>
      </c>
      <c r="E853" s="250" t="s">
        <v>19</v>
      </c>
      <c r="F853" s="251" t="s">
        <v>315</v>
      </c>
      <c r="G853" s="249"/>
      <c r="H853" s="250" t="s">
        <v>19</v>
      </c>
      <c r="I853" s="252"/>
      <c r="J853" s="249"/>
      <c r="K853" s="249"/>
      <c r="L853" s="253"/>
      <c r="M853" s="254"/>
      <c r="N853" s="255"/>
      <c r="O853" s="255"/>
      <c r="P853" s="255"/>
      <c r="Q853" s="255"/>
      <c r="R853" s="255"/>
      <c r="S853" s="255"/>
      <c r="T853" s="256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7" t="s">
        <v>217</v>
      </c>
      <c r="AU853" s="257" t="s">
        <v>85</v>
      </c>
      <c r="AV853" s="14" t="s">
        <v>83</v>
      </c>
      <c r="AW853" s="14" t="s">
        <v>37</v>
      </c>
      <c r="AX853" s="14" t="s">
        <v>75</v>
      </c>
      <c r="AY853" s="257" t="s">
        <v>147</v>
      </c>
    </row>
    <row r="854" s="13" customFormat="1">
      <c r="A854" s="13"/>
      <c r="B854" s="237"/>
      <c r="C854" s="238"/>
      <c r="D854" s="239" t="s">
        <v>217</v>
      </c>
      <c r="E854" s="258" t="s">
        <v>19</v>
      </c>
      <c r="F854" s="240" t="s">
        <v>692</v>
      </c>
      <c r="G854" s="238"/>
      <c r="H854" s="241">
        <v>10.795999999999999</v>
      </c>
      <c r="I854" s="242"/>
      <c r="J854" s="238"/>
      <c r="K854" s="238"/>
      <c r="L854" s="243"/>
      <c r="M854" s="244"/>
      <c r="N854" s="245"/>
      <c r="O854" s="245"/>
      <c r="P854" s="245"/>
      <c r="Q854" s="245"/>
      <c r="R854" s="245"/>
      <c r="S854" s="245"/>
      <c r="T854" s="246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7" t="s">
        <v>217</v>
      </c>
      <c r="AU854" s="247" t="s">
        <v>85</v>
      </c>
      <c r="AV854" s="13" t="s">
        <v>85</v>
      </c>
      <c r="AW854" s="13" t="s">
        <v>37</v>
      </c>
      <c r="AX854" s="13" t="s">
        <v>75</v>
      </c>
      <c r="AY854" s="247" t="s">
        <v>147</v>
      </c>
    </row>
    <row r="855" s="13" customFormat="1">
      <c r="A855" s="13"/>
      <c r="B855" s="237"/>
      <c r="C855" s="238"/>
      <c r="D855" s="239" t="s">
        <v>217</v>
      </c>
      <c r="E855" s="258" t="s">
        <v>19</v>
      </c>
      <c r="F855" s="240" t="s">
        <v>693</v>
      </c>
      <c r="G855" s="238"/>
      <c r="H855" s="241">
        <v>10.685000000000001</v>
      </c>
      <c r="I855" s="242"/>
      <c r="J855" s="238"/>
      <c r="K855" s="238"/>
      <c r="L855" s="243"/>
      <c r="M855" s="244"/>
      <c r="N855" s="245"/>
      <c r="O855" s="245"/>
      <c r="P855" s="245"/>
      <c r="Q855" s="245"/>
      <c r="R855" s="245"/>
      <c r="S855" s="245"/>
      <c r="T855" s="246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7" t="s">
        <v>217</v>
      </c>
      <c r="AU855" s="247" t="s">
        <v>85</v>
      </c>
      <c r="AV855" s="13" t="s">
        <v>85</v>
      </c>
      <c r="AW855" s="13" t="s">
        <v>37</v>
      </c>
      <c r="AX855" s="13" t="s">
        <v>75</v>
      </c>
      <c r="AY855" s="247" t="s">
        <v>147</v>
      </c>
    </row>
    <row r="856" s="14" customFormat="1">
      <c r="A856" s="14"/>
      <c r="B856" s="248"/>
      <c r="C856" s="249"/>
      <c r="D856" s="239" t="s">
        <v>217</v>
      </c>
      <c r="E856" s="250" t="s">
        <v>19</v>
      </c>
      <c r="F856" s="251" t="s">
        <v>288</v>
      </c>
      <c r="G856" s="249"/>
      <c r="H856" s="250" t="s">
        <v>19</v>
      </c>
      <c r="I856" s="252"/>
      <c r="J856" s="249"/>
      <c r="K856" s="249"/>
      <c r="L856" s="253"/>
      <c r="M856" s="254"/>
      <c r="N856" s="255"/>
      <c r="O856" s="255"/>
      <c r="P856" s="255"/>
      <c r="Q856" s="255"/>
      <c r="R856" s="255"/>
      <c r="S856" s="255"/>
      <c r="T856" s="25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7" t="s">
        <v>217</v>
      </c>
      <c r="AU856" s="257" t="s">
        <v>85</v>
      </c>
      <c r="AV856" s="14" t="s">
        <v>83</v>
      </c>
      <c r="AW856" s="14" t="s">
        <v>37</v>
      </c>
      <c r="AX856" s="14" t="s">
        <v>75</v>
      </c>
      <c r="AY856" s="257" t="s">
        <v>147</v>
      </c>
    </row>
    <row r="857" s="13" customFormat="1">
      <c r="A857" s="13"/>
      <c r="B857" s="237"/>
      <c r="C857" s="238"/>
      <c r="D857" s="239" t="s">
        <v>217</v>
      </c>
      <c r="E857" s="258" t="s">
        <v>19</v>
      </c>
      <c r="F857" s="240" t="s">
        <v>694</v>
      </c>
      <c r="G857" s="238"/>
      <c r="H857" s="241">
        <v>17.954999999999998</v>
      </c>
      <c r="I857" s="242"/>
      <c r="J857" s="238"/>
      <c r="K857" s="238"/>
      <c r="L857" s="243"/>
      <c r="M857" s="244"/>
      <c r="N857" s="245"/>
      <c r="O857" s="245"/>
      <c r="P857" s="245"/>
      <c r="Q857" s="245"/>
      <c r="R857" s="245"/>
      <c r="S857" s="245"/>
      <c r="T857" s="246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7" t="s">
        <v>217</v>
      </c>
      <c r="AU857" s="247" t="s">
        <v>85</v>
      </c>
      <c r="AV857" s="13" t="s">
        <v>85</v>
      </c>
      <c r="AW857" s="13" t="s">
        <v>37</v>
      </c>
      <c r="AX857" s="13" t="s">
        <v>75</v>
      </c>
      <c r="AY857" s="247" t="s">
        <v>147</v>
      </c>
    </row>
    <row r="858" s="13" customFormat="1">
      <c r="A858" s="13"/>
      <c r="B858" s="237"/>
      <c r="C858" s="238"/>
      <c r="D858" s="239" t="s">
        <v>217</v>
      </c>
      <c r="E858" s="258" t="s">
        <v>19</v>
      </c>
      <c r="F858" s="240" t="s">
        <v>695</v>
      </c>
      <c r="G858" s="238"/>
      <c r="H858" s="241">
        <v>35.683</v>
      </c>
      <c r="I858" s="242"/>
      <c r="J858" s="238"/>
      <c r="K858" s="238"/>
      <c r="L858" s="243"/>
      <c r="M858" s="244"/>
      <c r="N858" s="245"/>
      <c r="O858" s="245"/>
      <c r="P858" s="245"/>
      <c r="Q858" s="245"/>
      <c r="R858" s="245"/>
      <c r="S858" s="245"/>
      <c r="T858" s="246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47" t="s">
        <v>217</v>
      </c>
      <c r="AU858" s="247" t="s">
        <v>85</v>
      </c>
      <c r="AV858" s="13" t="s">
        <v>85</v>
      </c>
      <c r="AW858" s="13" t="s">
        <v>37</v>
      </c>
      <c r="AX858" s="13" t="s">
        <v>75</v>
      </c>
      <c r="AY858" s="247" t="s">
        <v>147</v>
      </c>
    </row>
    <row r="859" s="13" customFormat="1">
      <c r="A859" s="13"/>
      <c r="B859" s="237"/>
      <c r="C859" s="238"/>
      <c r="D859" s="239" t="s">
        <v>217</v>
      </c>
      <c r="E859" s="258" t="s">
        <v>19</v>
      </c>
      <c r="F859" s="240" t="s">
        <v>696</v>
      </c>
      <c r="G859" s="238"/>
      <c r="H859" s="241">
        <v>17.861000000000001</v>
      </c>
      <c r="I859" s="242"/>
      <c r="J859" s="238"/>
      <c r="K859" s="238"/>
      <c r="L859" s="243"/>
      <c r="M859" s="244"/>
      <c r="N859" s="245"/>
      <c r="O859" s="245"/>
      <c r="P859" s="245"/>
      <c r="Q859" s="245"/>
      <c r="R859" s="245"/>
      <c r="S859" s="245"/>
      <c r="T859" s="246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7" t="s">
        <v>217</v>
      </c>
      <c r="AU859" s="247" t="s">
        <v>85</v>
      </c>
      <c r="AV859" s="13" t="s">
        <v>85</v>
      </c>
      <c r="AW859" s="13" t="s">
        <v>37</v>
      </c>
      <c r="AX859" s="13" t="s">
        <v>75</v>
      </c>
      <c r="AY859" s="247" t="s">
        <v>147</v>
      </c>
    </row>
    <row r="860" s="13" customFormat="1">
      <c r="A860" s="13"/>
      <c r="B860" s="237"/>
      <c r="C860" s="238"/>
      <c r="D860" s="239" t="s">
        <v>217</v>
      </c>
      <c r="E860" s="258" t="s">
        <v>19</v>
      </c>
      <c r="F860" s="240" t="s">
        <v>697</v>
      </c>
      <c r="G860" s="238"/>
      <c r="H860" s="241">
        <v>5.6699999999999999</v>
      </c>
      <c r="I860" s="242"/>
      <c r="J860" s="238"/>
      <c r="K860" s="238"/>
      <c r="L860" s="243"/>
      <c r="M860" s="244"/>
      <c r="N860" s="245"/>
      <c r="O860" s="245"/>
      <c r="P860" s="245"/>
      <c r="Q860" s="245"/>
      <c r="R860" s="245"/>
      <c r="S860" s="245"/>
      <c r="T860" s="246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7" t="s">
        <v>217</v>
      </c>
      <c r="AU860" s="247" t="s">
        <v>85</v>
      </c>
      <c r="AV860" s="13" t="s">
        <v>85</v>
      </c>
      <c r="AW860" s="13" t="s">
        <v>37</v>
      </c>
      <c r="AX860" s="13" t="s">
        <v>75</v>
      </c>
      <c r="AY860" s="247" t="s">
        <v>147</v>
      </c>
    </row>
    <row r="861" s="14" customFormat="1">
      <c r="A861" s="14"/>
      <c r="B861" s="248"/>
      <c r="C861" s="249"/>
      <c r="D861" s="239" t="s">
        <v>217</v>
      </c>
      <c r="E861" s="250" t="s">
        <v>19</v>
      </c>
      <c r="F861" s="251" t="s">
        <v>291</v>
      </c>
      <c r="G861" s="249"/>
      <c r="H861" s="250" t="s">
        <v>19</v>
      </c>
      <c r="I861" s="252"/>
      <c r="J861" s="249"/>
      <c r="K861" s="249"/>
      <c r="L861" s="253"/>
      <c r="M861" s="254"/>
      <c r="N861" s="255"/>
      <c r="O861" s="255"/>
      <c r="P861" s="255"/>
      <c r="Q861" s="255"/>
      <c r="R861" s="255"/>
      <c r="S861" s="255"/>
      <c r="T861" s="256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7" t="s">
        <v>217</v>
      </c>
      <c r="AU861" s="257" t="s">
        <v>85</v>
      </c>
      <c r="AV861" s="14" t="s">
        <v>83</v>
      </c>
      <c r="AW861" s="14" t="s">
        <v>37</v>
      </c>
      <c r="AX861" s="14" t="s">
        <v>75</v>
      </c>
      <c r="AY861" s="257" t="s">
        <v>147</v>
      </c>
    </row>
    <row r="862" s="13" customFormat="1">
      <c r="A862" s="13"/>
      <c r="B862" s="237"/>
      <c r="C862" s="238"/>
      <c r="D862" s="239" t="s">
        <v>217</v>
      </c>
      <c r="E862" s="258" t="s">
        <v>19</v>
      </c>
      <c r="F862" s="240" t="s">
        <v>698</v>
      </c>
      <c r="G862" s="238"/>
      <c r="H862" s="241">
        <v>6.1600000000000001</v>
      </c>
      <c r="I862" s="242"/>
      <c r="J862" s="238"/>
      <c r="K862" s="238"/>
      <c r="L862" s="243"/>
      <c r="M862" s="244"/>
      <c r="N862" s="245"/>
      <c r="O862" s="245"/>
      <c r="P862" s="245"/>
      <c r="Q862" s="245"/>
      <c r="R862" s="245"/>
      <c r="S862" s="245"/>
      <c r="T862" s="246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7" t="s">
        <v>217</v>
      </c>
      <c r="AU862" s="247" t="s">
        <v>85</v>
      </c>
      <c r="AV862" s="13" t="s">
        <v>85</v>
      </c>
      <c r="AW862" s="13" t="s">
        <v>37</v>
      </c>
      <c r="AX862" s="13" t="s">
        <v>75</v>
      </c>
      <c r="AY862" s="247" t="s">
        <v>147</v>
      </c>
    </row>
    <row r="863" s="13" customFormat="1">
      <c r="A863" s="13"/>
      <c r="B863" s="237"/>
      <c r="C863" s="238"/>
      <c r="D863" s="239" t="s">
        <v>217</v>
      </c>
      <c r="E863" s="258" t="s">
        <v>19</v>
      </c>
      <c r="F863" s="240" t="s">
        <v>699</v>
      </c>
      <c r="G863" s="238"/>
      <c r="H863" s="241">
        <v>2.2570000000000001</v>
      </c>
      <c r="I863" s="242"/>
      <c r="J863" s="238"/>
      <c r="K863" s="238"/>
      <c r="L863" s="243"/>
      <c r="M863" s="244"/>
      <c r="N863" s="245"/>
      <c r="O863" s="245"/>
      <c r="P863" s="245"/>
      <c r="Q863" s="245"/>
      <c r="R863" s="245"/>
      <c r="S863" s="245"/>
      <c r="T863" s="246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7" t="s">
        <v>217</v>
      </c>
      <c r="AU863" s="247" t="s">
        <v>85</v>
      </c>
      <c r="AV863" s="13" t="s">
        <v>85</v>
      </c>
      <c r="AW863" s="13" t="s">
        <v>37</v>
      </c>
      <c r="AX863" s="13" t="s">
        <v>75</v>
      </c>
      <c r="AY863" s="247" t="s">
        <v>147</v>
      </c>
    </row>
    <row r="864" s="13" customFormat="1">
      <c r="A864" s="13"/>
      <c r="B864" s="237"/>
      <c r="C864" s="238"/>
      <c r="D864" s="239" t="s">
        <v>217</v>
      </c>
      <c r="E864" s="258" t="s">
        <v>19</v>
      </c>
      <c r="F864" s="240" t="s">
        <v>700</v>
      </c>
      <c r="G864" s="238"/>
      <c r="H864" s="241">
        <v>10.621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7" t="s">
        <v>217</v>
      </c>
      <c r="AU864" s="247" t="s">
        <v>85</v>
      </c>
      <c r="AV864" s="13" t="s">
        <v>85</v>
      </c>
      <c r="AW864" s="13" t="s">
        <v>37</v>
      </c>
      <c r="AX864" s="13" t="s">
        <v>75</v>
      </c>
      <c r="AY864" s="247" t="s">
        <v>147</v>
      </c>
    </row>
    <row r="865" s="13" customFormat="1">
      <c r="A865" s="13"/>
      <c r="B865" s="237"/>
      <c r="C865" s="238"/>
      <c r="D865" s="239" t="s">
        <v>217</v>
      </c>
      <c r="E865" s="258" t="s">
        <v>19</v>
      </c>
      <c r="F865" s="240" t="s">
        <v>701</v>
      </c>
      <c r="G865" s="238"/>
      <c r="H865" s="241">
        <v>2.2709999999999999</v>
      </c>
      <c r="I865" s="242"/>
      <c r="J865" s="238"/>
      <c r="K865" s="238"/>
      <c r="L865" s="243"/>
      <c r="M865" s="244"/>
      <c r="N865" s="245"/>
      <c r="O865" s="245"/>
      <c r="P865" s="245"/>
      <c r="Q865" s="245"/>
      <c r="R865" s="245"/>
      <c r="S865" s="245"/>
      <c r="T865" s="246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7" t="s">
        <v>217</v>
      </c>
      <c r="AU865" s="247" t="s">
        <v>85</v>
      </c>
      <c r="AV865" s="13" t="s">
        <v>85</v>
      </c>
      <c r="AW865" s="13" t="s">
        <v>37</v>
      </c>
      <c r="AX865" s="13" t="s">
        <v>75</v>
      </c>
      <c r="AY865" s="247" t="s">
        <v>147</v>
      </c>
    </row>
    <row r="866" s="13" customFormat="1">
      <c r="A866" s="13"/>
      <c r="B866" s="237"/>
      <c r="C866" s="238"/>
      <c r="D866" s="239" t="s">
        <v>217</v>
      </c>
      <c r="E866" s="258" t="s">
        <v>19</v>
      </c>
      <c r="F866" s="240" t="s">
        <v>702</v>
      </c>
      <c r="G866" s="238"/>
      <c r="H866" s="241">
        <v>25.271999999999998</v>
      </c>
      <c r="I866" s="242"/>
      <c r="J866" s="238"/>
      <c r="K866" s="238"/>
      <c r="L866" s="243"/>
      <c r="M866" s="244"/>
      <c r="N866" s="245"/>
      <c r="O866" s="245"/>
      <c r="P866" s="245"/>
      <c r="Q866" s="245"/>
      <c r="R866" s="245"/>
      <c r="S866" s="245"/>
      <c r="T866" s="246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7" t="s">
        <v>217</v>
      </c>
      <c r="AU866" s="247" t="s">
        <v>85</v>
      </c>
      <c r="AV866" s="13" t="s">
        <v>85</v>
      </c>
      <c r="AW866" s="13" t="s">
        <v>37</v>
      </c>
      <c r="AX866" s="13" t="s">
        <v>75</v>
      </c>
      <c r="AY866" s="247" t="s">
        <v>147</v>
      </c>
    </row>
    <row r="867" s="13" customFormat="1">
      <c r="A867" s="13"/>
      <c r="B867" s="237"/>
      <c r="C867" s="238"/>
      <c r="D867" s="239" t="s">
        <v>217</v>
      </c>
      <c r="E867" s="258" t="s">
        <v>19</v>
      </c>
      <c r="F867" s="240" t="s">
        <v>703</v>
      </c>
      <c r="G867" s="238"/>
      <c r="H867" s="241">
        <v>12.074</v>
      </c>
      <c r="I867" s="242"/>
      <c r="J867" s="238"/>
      <c r="K867" s="238"/>
      <c r="L867" s="243"/>
      <c r="M867" s="244"/>
      <c r="N867" s="245"/>
      <c r="O867" s="245"/>
      <c r="P867" s="245"/>
      <c r="Q867" s="245"/>
      <c r="R867" s="245"/>
      <c r="S867" s="245"/>
      <c r="T867" s="246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7" t="s">
        <v>217</v>
      </c>
      <c r="AU867" s="247" t="s">
        <v>85</v>
      </c>
      <c r="AV867" s="13" t="s">
        <v>85</v>
      </c>
      <c r="AW867" s="13" t="s">
        <v>37</v>
      </c>
      <c r="AX867" s="13" t="s">
        <v>75</v>
      </c>
      <c r="AY867" s="247" t="s">
        <v>147</v>
      </c>
    </row>
    <row r="868" s="13" customFormat="1">
      <c r="A868" s="13"/>
      <c r="B868" s="237"/>
      <c r="C868" s="238"/>
      <c r="D868" s="239" t="s">
        <v>217</v>
      </c>
      <c r="E868" s="258" t="s">
        <v>19</v>
      </c>
      <c r="F868" s="240" t="s">
        <v>704</v>
      </c>
      <c r="G868" s="238"/>
      <c r="H868" s="241">
        <v>9.5190000000000001</v>
      </c>
      <c r="I868" s="242"/>
      <c r="J868" s="238"/>
      <c r="K868" s="238"/>
      <c r="L868" s="243"/>
      <c r="M868" s="244"/>
      <c r="N868" s="245"/>
      <c r="O868" s="245"/>
      <c r="P868" s="245"/>
      <c r="Q868" s="245"/>
      <c r="R868" s="245"/>
      <c r="S868" s="245"/>
      <c r="T868" s="246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7" t="s">
        <v>217</v>
      </c>
      <c r="AU868" s="247" t="s">
        <v>85</v>
      </c>
      <c r="AV868" s="13" t="s">
        <v>85</v>
      </c>
      <c r="AW868" s="13" t="s">
        <v>37</v>
      </c>
      <c r="AX868" s="13" t="s">
        <v>75</v>
      </c>
      <c r="AY868" s="247" t="s">
        <v>147</v>
      </c>
    </row>
    <row r="869" s="13" customFormat="1">
      <c r="A869" s="13"/>
      <c r="B869" s="237"/>
      <c r="C869" s="238"/>
      <c r="D869" s="239" t="s">
        <v>217</v>
      </c>
      <c r="E869" s="258" t="s">
        <v>19</v>
      </c>
      <c r="F869" s="240" t="s">
        <v>705</v>
      </c>
      <c r="G869" s="238"/>
      <c r="H869" s="241">
        <v>2.1739999999999999</v>
      </c>
      <c r="I869" s="242"/>
      <c r="J869" s="238"/>
      <c r="K869" s="238"/>
      <c r="L869" s="243"/>
      <c r="M869" s="244"/>
      <c r="N869" s="245"/>
      <c r="O869" s="245"/>
      <c r="P869" s="245"/>
      <c r="Q869" s="245"/>
      <c r="R869" s="245"/>
      <c r="S869" s="245"/>
      <c r="T869" s="246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7" t="s">
        <v>217</v>
      </c>
      <c r="AU869" s="247" t="s">
        <v>85</v>
      </c>
      <c r="AV869" s="13" t="s">
        <v>85</v>
      </c>
      <c r="AW869" s="13" t="s">
        <v>37</v>
      </c>
      <c r="AX869" s="13" t="s">
        <v>75</v>
      </c>
      <c r="AY869" s="247" t="s">
        <v>147</v>
      </c>
    </row>
    <row r="870" s="13" customFormat="1">
      <c r="A870" s="13"/>
      <c r="B870" s="237"/>
      <c r="C870" s="238"/>
      <c r="D870" s="239" t="s">
        <v>217</v>
      </c>
      <c r="E870" s="258" t="s">
        <v>19</v>
      </c>
      <c r="F870" s="240" t="s">
        <v>706</v>
      </c>
      <c r="G870" s="238"/>
      <c r="H870" s="241">
        <v>14.24</v>
      </c>
      <c r="I870" s="242"/>
      <c r="J870" s="238"/>
      <c r="K870" s="238"/>
      <c r="L870" s="243"/>
      <c r="M870" s="244"/>
      <c r="N870" s="245"/>
      <c r="O870" s="245"/>
      <c r="P870" s="245"/>
      <c r="Q870" s="245"/>
      <c r="R870" s="245"/>
      <c r="S870" s="245"/>
      <c r="T870" s="24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7" t="s">
        <v>217</v>
      </c>
      <c r="AU870" s="247" t="s">
        <v>85</v>
      </c>
      <c r="AV870" s="13" t="s">
        <v>85</v>
      </c>
      <c r="AW870" s="13" t="s">
        <v>37</v>
      </c>
      <c r="AX870" s="13" t="s">
        <v>75</v>
      </c>
      <c r="AY870" s="247" t="s">
        <v>147</v>
      </c>
    </row>
    <row r="871" s="14" customFormat="1">
      <c r="A871" s="14"/>
      <c r="B871" s="248"/>
      <c r="C871" s="249"/>
      <c r="D871" s="239" t="s">
        <v>217</v>
      </c>
      <c r="E871" s="250" t="s">
        <v>19</v>
      </c>
      <c r="F871" s="251" t="s">
        <v>295</v>
      </c>
      <c r="G871" s="249"/>
      <c r="H871" s="250" t="s">
        <v>19</v>
      </c>
      <c r="I871" s="252"/>
      <c r="J871" s="249"/>
      <c r="K871" s="249"/>
      <c r="L871" s="253"/>
      <c r="M871" s="254"/>
      <c r="N871" s="255"/>
      <c r="O871" s="255"/>
      <c r="P871" s="255"/>
      <c r="Q871" s="255"/>
      <c r="R871" s="255"/>
      <c r="S871" s="255"/>
      <c r="T871" s="256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7" t="s">
        <v>217</v>
      </c>
      <c r="AU871" s="257" t="s">
        <v>85</v>
      </c>
      <c r="AV871" s="14" t="s">
        <v>83</v>
      </c>
      <c r="AW871" s="14" t="s">
        <v>37</v>
      </c>
      <c r="AX871" s="14" t="s">
        <v>75</v>
      </c>
      <c r="AY871" s="257" t="s">
        <v>147</v>
      </c>
    </row>
    <row r="872" s="13" customFormat="1">
      <c r="A872" s="13"/>
      <c r="B872" s="237"/>
      <c r="C872" s="238"/>
      <c r="D872" s="239" t="s">
        <v>217</v>
      </c>
      <c r="E872" s="258" t="s">
        <v>19</v>
      </c>
      <c r="F872" s="240" t="s">
        <v>707</v>
      </c>
      <c r="G872" s="238"/>
      <c r="H872" s="241">
        <v>21.571000000000002</v>
      </c>
      <c r="I872" s="242"/>
      <c r="J872" s="238"/>
      <c r="K872" s="238"/>
      <c r="L872" s="243"/>
      <c r="M872" s="244"/>
      <c r="N872" s="245"/>
      <c r="O872" s="245"/>
      <c r="P872" s="245"/>
      <c r="Q872" s="245"/>
      <c r="R872" s="245"/>
      <c r="S872" s="245"/>
      <c r="T872" s="246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7" t="s">
        <v>217</v>
      </c>
      <c r="AU872" s="247" t="s">
        <v>85</v>
      </c>
      <c r="AV872" s="13" t="s">
        <v>85</v>
      </c>
      <c r="AW872" s="13" t="s">
        <v>37</v>
      </c>
      <c r="AX872" s="13" t="s">
        <v>75</v>
      </c>
      <c r="AY872" s="247" t="s">
        <v>147</v>
      </c>
    </row>
    <row r="873" s="13" customFormat="1">
      <c r="A873" s="13"/>
      <c r="B873" s="237"/>
      <c r="C873" s="238"/>
      <c r="D873" s="239" t="s">
        <v>217</v>
      </c>
      <c r="E873" s="258" t="s">
        <v>19</v>
      </c>
      <c r="F873" s="240" t="s">
        <v>708</v>
      </c>
      <c r="G873" s="238"/>
      <c r="H873" s="241">
        <v>8.0640000000000001</v>
      </c>
      <c r="I873" s="242"/>
      <c r="J873" s="238"/>
      <c r="K873" s="238"/>
      <c r="L873" s="243"/>
      <c r="M873" s="244"/>
      <c r="N873" s="245"/>
      <c r="O873" s="245"/>
      <c r="P873" s="245"/>
      <c r="Q873" s="245"/>
      <c r="R873" s="245"/>
      <c r="S873" s="245"/>
      <c r="T873" s="246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7" t="s">
        <v>217</v>
      </c>
      <c r="AU873" s="247" t="s">
        <v>85</v>
      </c>
      <c r="AV873" s="13" t="s">
        <v>85</v>
      </c>
      <c r="AW873" s="13" t="s">
        <v>37</v>
      </c>
      <c r="AX873" s="13" t="s">
        <v>75</v>
      </c>
      <c r="AY873" s="247" t="s">
        <v>147</v>
      </c>
    </row>
    <row r="874" s="13" customFormat="1">
      <c r="A874" s="13"/>
      <c r="B874" s="237"/>
      <c r="C874" s="238"/>
      <c r="D874" s="239" t="s">
        <v>217</v>
      </c>
      <c r="E874" s="258" t="s">
        <v>19</v>
      </c>
      <c r="F874" s="240" t="s">
        <v>709</v>
      </c>
      <c r="G874" s="238"/>
      <c r="H874" s="241">
        <v>7.4859999999999998</v>
      </c>
      <c r="I874" s="242"/>
      <c r="J874" s="238"/>
      <c r="K874" s="238"/>
      <c r="L874" s="243"/>
      <c r="M874" s="244"/>
      <c r="N874" s="245"/>
      <c r="O874" s="245"/>
      <c r="P874" s="245"/>
      <c r="Q874" s="245"/>
      <c r="R874" s="245"/>
      <c r="S874" s="245"/>
      <c r="T874" s="246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7" t="s">
        <v>217</v>
      </c>
      <c r="AU874" s="247" t="s">
        <v>85</v>
      </c>
      <c r="AV874" s="13" t="s">
        <v>85</v>
      </c>
      <c r="AW874" s="13" t="s">
        <v>37</v>
      </c>
      <c r="AX874" s="13" t="s">
        <v>75</v>
      </c>
      <c r="AY874" s="247" t="s">
        <v>147</v>
      </c>
    </row>
    <row r="875" s="14" customFormat="1">
      <c r="A875" s="14"/>
      <c r="B875" s="248"/>
      <c r="C875" s="249"/>
      <c r="D875" s="239" t="s">
        <v>217</v>
      </c>
      <c r="E875" s="250" t="s">
        <v>19</v>
      </c>
      <c r="F875" s="251" t="s">
        <v>297</v>
      </c>
      <c r="G875" s="249"/>
      <c r="H875" s="250" t="s">
        <v>19</v>
      </c>
      <c r="I875" s="252"/>
      <c r="J875" s="249"/>
      <c r="K875" s="249"/>
      <c r="L875" s="253"/>
      <c r="M875" s="254"/>
      <c r="N875" s="255"/>
      <c r="O875" s="255"/>
      <c r="P875" s="255"/>
      <c r="Q875" s="255"/>
      <c r="R875" s="255"/>
      <c r="S875" s="255"/>
      <c r="T875" s="25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7" t="s">
        <v>217</v>
      </c>
      <c r="AU875" s="257" t="s">
        <v>85</v>
      </c>
      <c r="AV875" s="14" t="s">
        <v>83</v>
      </c>
      <c r="AW875" s="14" t="s">
        <v>37</v>
      </c>
      <c r="AX875" s="14" t="s">
        <v>75</v>
      </c>
      <c r="AY875" s="257" t="s">
        <v>147</v>
      </c>
    </row>
    <row r="876" s="13" customFormat="1">
      <c r="A876" s="13"/>
      <c r="B876" s="237"/>
      <c r="C876" s="238"/>
      <c r="D876" s="239" t="s">
        <v>217</v>
      </c>
      <c r="E876" s="258" t="s">
        <v>19</v>
      </c>
      <c r="F876" s="240" t="s">
        <v>710</v>
      </c>
      <c r="G876" s="238"/>
      <c r="H876" s="241">
        <v>36.845999999999997</v>
      </c>
      <c r="I876" s="242"/>
      <c r="J876" s="238"/>
      <c r="K876" s="238"/>
      <c r="L876" s="243"/>
      <c r="M876" s="244"/>
      <c r="N876" s="245"/>
      <c r="O876" s="245"/>
      <c r="P876" s="245"/>
      <c r="Q876" s="245"/>
      <c r="R876" s="245"/>
      <c r="S876" s="245"/>
      <c r="T876" s="246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7" t="s">
        <v>217</v>
      </c>
      <c r="AU876" s="247" t="s">
        <v>85</v>
      </c>
      <c r="AV876" s="13" t="s">
        <v>85</v>
      </c>
      <c r="AW876" s="13" t="s">
        <v>37</v>
      </c>
      <c r="AX876" s="13" t="s">
        <v>75</v>
      </c>
      <c r="AY876" s="247" t="s">
        <v>147</v>
      </c>
    </row>
    <row r="877" s="13" customFormat="1">
      <c r="A877" s="13"/>
      <c r="B877" s="237"/>
      <c r="C877" s="238"/>
      <c r="D877" s="239" t="s">
        <v>217</v>
      </c>
      <c r="E877" s="258" t="s">
        <v>19</v>
      </c>
      <c r="F877" s="240" t="s">
        <v>711</v>
      </c>
      <c r="G877" s="238"/>
      <c r="H877" s="241">
        <v>26.414999999999999</v>
      </c>
      <c r="I877" s="242"/>
      <c r="J877" s="238"/>
      <c r="K877" s="238"/>
      <c r="L877" s="243"/>
      <c r="M877" s="244"/>
      <c r="N877" s="245"/>
      <c r="O877" s="245"/>
      <c r="P877" s="245"/>
      <c r="Q877" s="245"/>
      <c r="R877" s="245"/>
      <c r="S877" s="245"/>
      <c r="T877" s="246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7" t="s">
        <v>217</v>
      </c>
      <c r="AU877" s="247" t="s">
        <v>85</v>
      </c>
      <c r="AV877" s="13" t="s">
        <v>85</v>
      </c>
      <c r="AW877" s="13" t="s">
        <v>37</v>
      </c>
      <c r="AX877" s="13" t="s">
        <v>75</v>
      </c>
      <c r="AY877" s="247" t="s">
        <v>147</v>
      </c>
    </row>
    <row r="878" s="13" customFormat="1">
      <c r="A878" s="13"/>
      <c r="B878" s="237"/>
      <c r="C878" s="238"/>
      <c r="D878" s="239" t="s">
        <v>217</v>
      </c>
      <c r="E878" s="258" t="s">
        <v>19</v>
      </c>
      <c r="F878" s="240" t="s">
        <v>712</v>
      </c>
      <c r="G878" s="238"/>
      <c r="H878" s="241">
        <v>2.2069999999999999</v>
      </c>
      <c r="I878" s="242"/>
      <c r="J878" s="238"/>
      <c r="K878" s="238"/>
      <c r="L878" s="243"/>
      <c r="M878" s="244"/>
      <c r="N878" s="245"/>
      <c r="O878" s="245"/>
      <c r="P878" s="245"/>
      <c r="Q878" s="245"/>
      <c r="R878" s="245"/>
      <c r="S878" s="245"/>
      <c r="T878" s="246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7" t="s">
        <v>217</v>
      </c>
      <c r="AU878" s="247" t="s">
        <v>85</v>
      </c>
      <c r="AV878" s="13" t="s">
        <v>85</v>
      </c>
      <c r="AW878" s="13" t="s">
        <v>37</v>
      </c>
      <c r="AX878" s="13" t="s">
        <v>75</v>
      </c>
      <c r="AY878" s="247" t="s">
        <v>147</v>
      </c>
    </row>
    <row r="879" s="13" customFormat="1">
      <c r="A879" s="13"/>
      <c r="B879" s="237"/>
      <c r="C879" s="238"/>
      <c r="D879" s="239" t="s">
        <v>217</v>
      </c>
      <c r="E879" s="258" t="s">
        <v>19</v>
      </c>
      <c r="F879" s="240" t="s">
        <v>713</v>
      </c>
      <c r="G879" s="238"/>
      <c r="H879" s="241">
        <v>6.9139999999999997</v>
      </c>
      <c r="I879" s="242"/>
      <c r="J879" s="238"/>
      <c r="K879" s="238"/>
      <c r="L879" s="243"/>
      <c r="M879" s="244"/>
      <c r="N879" s="245"/>
      <c r="O879" s="245"/>
      <c r="P879" s="245"/>
      <c r="Q879" s="245"/>
      <c r="R879" s="245"/>
      <c r="S879" s="245"/>
      <c r="T879" s="246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7" t="s">
        <v>217</v>
      </c>
      <c r="AU879" s="247" t="s">
        <v>85</v>
      </c>
      <c r="AV879" s="13" t="s">
        <v>85</v>
      </c>
      <c r="AW879" s="13" t="s">
        <v>37</v>
      </c>
      <c r="AX879" s="13" t="s">
        <v>75</v>
      </c>
      <c r="AY879" s="247" t="s">
        <v>147</v>
      </c>
    </row>
    <row r="880" s="13" customFormat="1">
      <c r="A880" s="13"/>
      <c r="B880" s="237"/>
      <c r="C880" s="238"/>
      <c r="D880" s="239" t="s">
        <v>217</v>
      </c>
      <c r="E880" s="258" t="s">
        <v>19</v>
      </c>
      <c r="F880" s="240" t="s">
        <v>714</v>
      </c>
      <c r="G880" s="238"/>
      <c r="H880" s="241">
        <v>5.1980000000000004</v>
      </c>
      <c r="I880" s="242"/>
      <c r="J880" s="238"/>
      <c r="K880" s="238"/>
      <c r="L880" s="243"/>
      <c r="M880" s="244"/>
      <c r="N880" s="245"/>
      <c r="O880" s="245"/>
      <c r="P880" s="245"/>
      <c r="Q880" s="245"/>
      <c r="R880" s="245"/>
      <c r="S880" s="245"/>
      <c r="T880" s="246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7" t="s">
        <v>217</v>
      </c>
      <c r="AU880" s="247" t="s">
        <v>85</v>
      </c>
      <c r="AV880" s="13" t="s">
        <v>85</v>
      </c>
      <c r="AW880" s="13" t="s">
        <v>37</v>
      </c>
      <c r="AX880" s="13" t="s">
        <v>75</v>
      </c>
      <c r="AY880" s="247" t="s">
        <v>147</v>
      </c>
    </row>
    <row r="881" s="14" customFormat="1">
      <c r="A881" s="14"/>
      <c r="B881" s="248"/>
      <c r="C881" s="249"/>
      <c r="D881" s="239" t="s">
        <v>217</v>
      </c>
      <c r="E881" s="250" t="s">
        <v>19</v>
      </c>
      <c r="F881" s="251" t="s">
        <v>299</v>
      </c>
      <c r="G881" s="249"/>
      <c r="H881" s="250" t="s">
        <v>19</v>
      </c>
      <c r="I881" s="252"/>
      <c r="J881" s="249"/>
      <c r="K881" s="249"/>
      <c r="L881" s="253"/>
      <c r="M881" s="254"/>
      <c r="N881" s="255"/>
      <c r="O881" s="255"/>
      <c r="P881" s="255"/>
      <c r="Q881" s="255"/>
      <c r="R881" s="255"/>
      <c r="S881" s="255"/>
      <c r="T881" s="256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7" t="s">
        <v>217</v>
      </c>
      <c r="AU881" s="257" t="s">
        <v>85</v>
      </c>
      <c r="AV881" s="14" t="s">
        <v>83</v>
      </c>
      <c r="AW881" s="14" t="s">
        <v>37</v>
      </c>
      <c r="AX881" s="14" t="s">
        <v>75</v>
      </c>
      <c r="AY881" s="257" t="s">
        <v>147</v>
      </c>
    </row>
    <row r="882" s="13" customFormat="1">
      <c r="A882" s="13"/>
      <c r="B882" s="237"/>
      <c r="C882" s="238"/>
      <c r="D882" s="239" t="s">
        <v>217</v>
      </c>
      <c r="E882" s="258" t="s">
        <v>19</v>
      </c>
      <c r="F882" s="240" t="s">
        <v>715</v>
      </c>
      <c r="G882" s="238"/>
      <c r="H882" s="241">
        <v>19.379999999999999</v>
      </c>
      <c r="I882" s="242"/>
      <c r="J882" s="238"/>
      <c r="K882" s="238"/>
      <c r="L882" s="243"/>
      <c r="M882" s="244"/>
      <c r="N882" s="245"/>
      <c r="O882" s="245"/>
      <c r="P882" s="245"/>
      <c r="Q882" s="245"/>
      <c r="R882" s="245"/>
      <c r="S882" s="245"/>
      <c r="T882" s="246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7" t="s">
        <v>217</v>
      </c>
      <c r="AU882" s="247" t="s">
        <v>85</v>
      </c>
      <c r="AV882" s="13" t="s">
        <v>85</v>
      </c>
      <c r="AW882" s="13" t="s">
        <v>37</v>
      </c>
      <c r="AX882" s="13" t="s">
        <v>75</v>
      </c>
      <c r="AY882" s="247" t="s">
        <v>147</v>
      </c>
    </row>
    <row r="883" s="13" customFormat="1">
      <c r="A883" s="13"/>
      <c r="B883" s="237"/>
      <c r="C883" s="238"/>
      <c r="D883" s="239" t="s">
        <v>217</v>
      </c>
      <c r="E883" s="258" t="s">
        <v>19</v>
      </c>
      <c r="F883" s="240" t="s">
        <v>716</v>
      </c>
      <c r="G883" s="238"/>
      <c r="H883" s="241">
        <v>5.7169999999999996</v>
      </c>
      <c r="I883" s="242"/>
      <c r="J883" s="238"/>
      <c r="K883" s="238"/>
      <c r="L883" s="243"/>
      <c r="M883" s="244"/>
      <c r="N883" s="245"/>
      <c r="O883" s="245"/>
      <c r="P883" s="245"/>
      <c r="Q883" s="245"/>
      <c r="R883" s="245"/>
      <c r="S883" s="245"/>
      <c r="T883" s="246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7" t="s">
        <v>217</v>
      </c>
      <c r="AU883" s="247" t="s">
        <v>85</v>
      </c>
      <c r="AV883" s="13" t="s">
        <v>85</v>
      </c>
      <c r="AW883" s="13" t="s">
        <v>37</v>
      </c>
      <c r="AX883" s="13" t="s">
        <v>75</v>
      </c>
      <c r="AY883" s="247" t="s">
        <v>147</v>
      </c>
    </row>
    <row r="884" s="13" customFormat="1">
      <c r="A884" s="13"/>
      <c r="B884" s="237"/>
      <c r="C884" s="238"/>
      <c r="D884" s="239" t="s">
        <v>217</v>
      </c>
      <c r="E884" s="258" t="s">
        <v>19</v>
      </c>
      <c r="F884" s="240" t="s">
        <v>717</v>
      </c>
      <c r="G884" s="238"/>
      <c r="H884" s="241">
        <v>4.8470000000000004</v>
      </c>
      <c r="I884" s="242"/>
      <c r="J884" s="238"/>
      <c r="K884" s="238"/>
      <c r="L884" s="243"/>
      <c r="M884" s="244"/>
      <c r="N884" s="245"/>
      <c r="O884" s="245"/>
      <c r="P884" s="245"/>
      <c r="Q884" s="245"/>
      <c r="R884" s="245"/>
      <c r="S884" s="245"/>
      <c r="T884" s="246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7" t="s">
        <v>217</v>
      </c>
      <c r="AU884" s="247" t="s">
        <v>85</v>
      </c>
      <c r="AV884" s="13" t="s">
        <v>85</v>
      </c>
      <c r="AW884" s="13" t="s">
        <v>37</v>
      </c>
      <c r="AX884" s="13" t="s">
        <v>75</v>
      </c>
      <c r="AY884" s="247" t="s">
        <v>147</v>
      </c>
    </row>
    <row r="885" s="13" customFormat="1">
      <c r="A885" s="13"/>
      <c r="B885" s="237"/>
      <c r="C885" s="238"/>
      <c r="D885" s="239" t="s">
        <v>217</v>
      </c>
      <c r="E885" s="258" t="s">
        <v>19</v>
      </c>
      <c r="F885" s="240" t="s">
        <v>718</v>
      </c>
      <c r="G885" s="238"/>
      <c r="H885" s="241">
        <v>6.8440000000000003</v>
      </c>
      <c r="I885" s="242"/>
      <c r="J885" s="238"/>
      <c r="K885" s="238"/>
      <c r="L885" s="243"/>
      <c r="M885" s="244"/>
      <c r="N885" s="245"/>
      <c r="O885" s="245"/>
      <c r="P885" s="245"/>
      <c r="Q885" s="245"/>
      <c r="R885" s="245"/>
      <c r="S885" s="245"/>
      <c r="T885" s="246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7" t="s">
        <v>217</v>
      </c>
      <c r="AU885" s="247" t="s">
        <v>85</v>
      </c>
      <c r="AV885" s="13" t="s">
        <v>85</v>
      </c>
      <c r="AW885" s="13" t="s">
        <v>37</v>
      </c>
      <c r="AX885" s="13" t="s">
        <v>75</v>
      </c>
      <c r="AY885" s="247" t="s">
        <v>147</v>
      </c>
    </row>
    <row r="886" s="13" customFormat="1">
      <c r="A886" s="13"/>
      <c r="B886" s="237"/>
      <c r="C886" s="238"/>
      <c r="D886" s="239" t="s">
        <v>217</v>
      </c>
      <c r="E886" s="258" t="s">
        <v>19</v>
      </c>
      <c r="F886" s="240" t="s">
        <v>719</v>
      </c>
      <c r="G886" s="238"/>
      <c r="H886" s="241">
        <v>3.9609999999999999</v>
      </c>
      <c r="I886" s="242"/>
      <c r="J886" s="238"/>
      <c r="K886" s="238"/>
      <c r="L886" s="243"/>
      <c r="M886" s="244"/>
      <c r="N886" s="245"/>
      <c r="O886" s="245"/>
      <c r="P886" s="245"/>
      <c r="Q886" s="245"/>
      <c r="R886" s="245"/>
      <c r="S886" s="245"/>
      <c r="T886" s="246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7" t="s">
        <v>217</v>
      </c>
      <c r="AU886" s="247" t="s">
        <v>85</v>
      </c>
      <c r="AV886" s="13" t="s">
        <v>85</v>
      </c>
      <c r="AW886" s="13" t="s">
        <v>37</v>
      </c>
      <c r="AX886" s="13" t="s">
        <v>75</v>
      </c>
      <c r="AY886" s="247" t="s">
        <v>147</v>
      </c>
    </row>
    <row r="887" s="13" customFormat="1">
      <c r="A887" s="13"/>
      <c r="B887" s="237"/>
      <c r="C887" s="238"/>
      <c r="D887" s="239" t="s">
        <v>217</v>
      </c>
      <c r="E887" s="258" t="s">
        <v>19</v>
      </c>
      <c r="F887" s="240" t="s">
        <v>720</v>
      </c>
      <c r="G887" s="238"/>
      <c r="H887" s="241">
        <v>3.4399999999999999</v>
      </c>
      <c r="I887" s="242"/>
      <c r="J887" s="238"/>
      <c r="K887" s="238"/>
      <c r="L887" s="243"/>
      <c r="M887" s="244"/>
      <c r="N887" s="245"/>
      <c r="O887" s="245"/>
      <c r="P887" s="245"/>
      <c r="Q887" s="245"/>
      <c r="R887" s="245"/>
      <c r="S887" s="245"/>
      <c r="T887" s="246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7" t="s">
        <v>217</v>
      </c>
      <c r="AU887" s="247" t="s">
        <v>85</v>
      </c>
      <c r="AV887" s="13" t="s">
        <v>85</v>
      </c>
      <c r="AW887" s="13" t="s">
        <v>37</v>
      </c>
      <c r="AX887" s="13" t="s">
        <v>75</v>
      </c>
      <c r="AY887" s="247" t="s">
        <v>147</v>
      </c>
    </row>
    <row r="888" s="13" customFormat="1">
      <c r="A888" s="13"/>
      <c r="B888" s="237"/>
      <c r="C888" s="238"/>
      <c r="D888" s="239" t="s">
        <v>217</v>
      </c>
      <c r="E888" s="258" t="s">
        <v>19</v>
      </c>
      <c r="F888" s="240" t="s">
        <v>721</v>
      </c>
      <c r="G888" s="238"/>
      <c r="H888" s="241">
        <v>6.6959999999999997</v>
      </c>
      <c r="I888" s="242"/>
      <c r="J888" s="238"/>
      <c r="K888" s="238"/>
      <c r="L888" s="243"/>
      <c r="M888" s="244"/>
      <c r="N888" s="245"/>
      <c r="O888" s="245"/>
      <c r="P888" s="245"/>
      <c r="Q888" s="245"/>
      <c r="R888" s="245"/>
      <c r="S888" s="245"/>
      <c r="T888" s="246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7" t="s">
        <v>217</v>
      </c>
      <c r="AU888" s="247" t="s">
        <v>85</v>
      </c>
      <c r="AV888" s="13" t="s">
        <v>85</v>
      </c>
      <c r="AW888" s="13" t="s">
        <v>37</v>
      </c>
      <c r="AX888" s="13" t="s">
        <v>75</v>
      </c>
      <c r="AY888" s="247" t="s">
        <v>147</v>
      </c>
    </row>
    <row r="889" s="13" customFormat="1">
      <c r="A889" s="13"/>
      <c r="B889" s="237"/>
      <c r="C889" s="238"/>
      <c r="D889" s="239" t="s">
        <v>217</v>
      </c>
      <c r="E889" s="258" t="s">
        <v>19</v>
      </c>
      <c r="F889" s="240" t="s">
        <v>722</v>
      </c>
      <c r="G889" s="238"/>
      <c r="H889" s="241">
        <v>1.845</v>
      </c>
      <c r="I889" s="242"/>
      <c r="J889" s="238"/>
      <c r="K889" s="238"/>
      <c r="L889" s="243"/>
      <c r="M889" s="244"/>
      <c r="N889" s="245"/>
      <c r="O889" s="245"/>
      <c r="P889" s="245"/>
      <c r="Q889" s="245"/>
      <c r="R889" s="245"/>
      <c r="S889" s="245"/>
      <c r="T889" s="246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7" t="s">
        <v>217</v>
      </c>
      <c r="AU889" s="247" t="s">
        <v>85</v>
      </c>
      <c r="AV889" s="13" t="s">
        <v>85</v>
      </c>
      <c r="AW889" s="13" t="s">
        <v>37</v>
      </c>
      <c r="AX889" s="13" t="s">
        <v>75</v>
      </c>
      <c r="AY889" s="247" t="s">
        <v>147</v>
      </c>
    </row>
    <row r="890" s="15" customFormat="1">
      <c r="A890" s="15"/>
      <c r="B890" s="259"/>
      <c r="C890" s="260"/>
      <c r="D890" s="239" t="s">
        <v>217</v>
      </c>
      <c r="E890" s="261" t="s">
        <v>19</v>
      </c>
      <c r="F890" s="262" t="s">
        <v>233</v>
      </c>
      <c r="G890" s="260"/>
      <c r="H890" s="263">
        <v>350.66899999999998</v>
      </c>
      <c r="I890" s="264"/>
      <c r="J890" s="260"/>
      <c r="K890" s="260"/>
      <c r="L890" s="265"/>
      <c r="M890" s="266"/>
      <c r="N890" s="267"/>
      <c r="O890" s="267"/>
      <c r="P890" s="267"/>
      <c r="Q890" s="267"/>
      <c r="R890" s="267"/>
      <c r="S890" s="267"/>
      <c r="T890" s="268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69" t="s">
        <v>217</v>
      </c>
      <c r="AU890" s="269" t="s">
        <v>85</v>
      </c>
      <c r="AV890" s="15" t="s">
        <v>153</v>
      </c>
      <c r="AW890" s="15" t="s">
        <v>37</v>
      </c>
      <c r="AX890" s="15" t="s">
        <v>83</v>
      </c>
      <c r="AY890" s="269" t="s">
        <v>147</v>
      </c>
    </row>
    <row r="891" s="2" customFormat="1" ht="16.5" customHeight="1">
      <c r="A891" s="40"/>
      <c r="B891" s="41"/>
      <c r="C891" s="207" t="s">
        <v>723</v>
      </c>
      <c r="D891" s="207" t="s">
        <v>149</v>
      </c>
      <c r="E891" s="208" t="s">
        <v>724</v>
      </c>
      <c r="F891" s="209" t="s">
        <v>725</v>
      </c>
      <c r="G891" s="210" t="s">
        <v>159</v>
      </c>
      <c r="H891" s="211">
        <v>2092.3499999999999</v>
      </c>
      <c r="I891" s="212"/>
      <c r="J891" s="213">
        <f>ROUND(I891*H891,2)</f>
        <v>0</v>
      </c>
      <c r="K891" s="214"/>
      <c r="L891" s="46"/>
      <c r="M891" s="215" t="s">
        <v>19</v>
      </c>
      <c r="N891" s="216" t="s">
        <v>46</v>
      </c>
      <c r="O891" s="86"/>
      <c r="P891" s="217">
        <f>O891*H891</f>
        <v>0</v>
      </c>
      <c r="Q891" s="217">
        <v>0</v>
      </c>
      <c r="R891" s="217">
        <f>Q891*H891</f>
        <v>0</v>
      </c>
      <c r="S891" s="217">
        <v>0</v>
      </c>
      <c r="T891" s="218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19" t="s">
        <v>153</v>
      </c>
      <c r="AT891" s="219" t="s">
        <v>149</v>
      </c>
      <c r="AU891" s="219" t="s">
        <v>85</v>
      </c>
      <c r="AY891" s="19" t="s">
        <v>147</v>
      </c>
      <c r="BE891" s="220">
        <f>IF(N891="základní",J891,0)</f>
        <v>0</v>
      </c>
      <c r="BF891" s="220">
        <f>IF(N891="snížená",J891,0)</f>
        <v>0</v>
      </c>
      <c r="BG891" s="220">
        <f>IF(N891="zákl. přenesená",J891,0)</f>
        <v>0</v>
      </c>
      <c r="BH891" s="220">
        <f>IF(N891="sníž. přenesená",J891,0)</f>
        <v>0</v>
      </c>
      <c r="BI891" s="220">
        <f>IF(N891="nulová",J891,0)</f>
        <v>0</v>
      </c>
      <c r="BJ891" s="19" t="s">
        <v>83</v>
      </c>
      <c r="BK891" s="220">
        <f>ROUND(I891*H891,2)</f>
        <v>0</v>
      </c>
      <c r="BL891" s="19" t="s">
        <v>153</v>
      </c>
      <c r="BM891" s="219" t="s">
        <v>726</v>
      </c>
    </row>
    <row r="892" s="2" customFormat="1">
      <c r="A892" s="40"/>
      <c r="B892" s="41"/>
      <c r="C892" s="42"/>
      <c r="D892" s="221" t="s">
        <v>155</v>
      </c>
      <c r="E892" s="42"/>
      <c r="F892" s="222" t="s">
        <v>727</v>
      </c>
      <c r="G892" s="42"/>
      <c r="H892" s="42"/>
      <c r="I892" s="223"/>
      <c r="J892" s="42"/>
      <c r="K892" s="42"/>
      <c r="L892" s="46"/>
      <c r="M892" s="224"/>
      <c r="N892" s="225"/>
      <c r="O892" s="86"/>
      <c r="P892" s="86"/>
      <c r="Q892" s="86"/>
      <c r="R892" s="86"/>
      <c r="S892" s="86"/>
      <c r="T892" s="87"/>
      <c r="U892" s="40"/>
      <c r="V892" s="40"/>
      <c r="W892" s="40"/>
      <c r="X892" s="40"/>
      <c r="Y892" s="40"/>
      <c r="Z892" s="40"/>
      <c r="AA892" s="40"/>
      <c r="AB892" s="40"/>
      <c r="AC892" s="40"/>
      <c r="AD892" s="40"/>
      <c r="AE892" s="40"/>
      <c r="AT892" s="19" t="s">
        <v>155</v>
      </c>
      <c r="AU892" s="19" t="s">
        <v>85</v>
      </c>
    </row>
    <row r="893" s="14" customFormat="1">
      <c r="A893" s="14"/>
      <c r="B893" s="248"/>
      <c r="C893" s="249"/>
      <c r="D893" s="239" t="s">
        <v>217</v>
      </c>
      <c r="E893" s="250" t="s">
        <v>19</v>
      </c>
      <c r="F893" s="251" t="s">
        <v>291</v>
      </c>
      <c r="G893" s="249"/>
      <c r="H893" s="250" t="s">
        <v>19</v>
      </c>
      <c r="I893" s="252"/>
      <c r="J893" s="249"/>
      <c r="K893" s="249"/>
      <c r="L893" s="253"/>
      <c r="M893" s="254"/>
      <c r="N893" s="255"/>
      <c r="O893" s="255"/>
      <c r="P893" s="255"/>
      <c r="Q893" s="255"/>
      <c r="R893" s="255"/>
      <c r="S893" s="255"/>
      <c r="T893" s="256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7" t="s">
        <v>217</v>
      </c>
      <c r="AU893" s="257" t="s">
        <v>85</v>
      </c>
      <c r="AV893" s="14" t="s">
        <v>83</v>
      </c>
      <c r="AW893" s="14" t="s">
        <v>37</v>
      </c>
      <c r="AX893" s="14" t="s">
        <v>75</v>
      </c>
      <c r="AY893" s="257" t="s">
        <v>147</v>
      </c>
    </row>
    <row r="894" s="13" customFormat="1">
      <c r="A894" s="13"/>
      <c r="B894" s="237"/>
      <c r="C894" s="238"/>
      <c r="D894" s="239" t="s">
        <v>217</v>
      </c>
      <c r="E894" s="258" t="s">
        <v>19</v>
      </c>
      <c r="F894" s="240" t="s">
        <v>728</v>
      </c>
      <c r="G894" s="238"/>
      <c r="H894" s="241">
        <v>465.16000000000002</v>
      </c>
      <c r="I894" s="242"/>
      <c r="J894" s="238"/>
      <c r="K894" s="238"/>
      <c r="L894" s="243"/>
      <c r="M894" s="244"/>
      <c r="N894" s="245"/>
      <c r="O894" s="245"/>
      <c r="P894" s="245"/>
      <c r="Q894" s="245"/>
      <c r="R894" s="245"/>
      <c r="S894" s="245"/>
      <c r="T894" s="246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7" t="s">
        <v>217</v>
      </c>
      <c r="AU894" s="247" t="s">
        <v>85</v>
      </c>
      <c r="AV894" s="13" t="s">
        <v>85</v>
      </c>
      <c r="AW894" s="13" t="s">
        <v>37</v>
      </c>
      <c r="AX894" s="13" t="s">
        <v>75</v>
      </c>
      <c r="AY894" s="247" t="s">
        <v>147</v>
      </c>
    </row>
    <row r="895" s="14" customFormat="1">
      <c r="A895" s="14"/>
      <c r="B895" s="248"/>
      <c r="C895" s="249"/>
      <c r="D895" s="239" t="s">
        <v>217</v>
      </c>
      <c r="E895" s="250" t="s">
        <v>19</v>
      </c>
      <c r="F895" s="251" t="s">
        <v>315</v>
      </c>
      <c r="G895" s="249"/>
      <c r="H895" s="250" t="s">
        <v>19</v>
      </c>
      <c r="I895" s="252"/>
      <c r="J895" s="249"/>
      <c r="K895" s="249"/>
      <c r="L895" s="253"/>
      <c r="M895" s="254"/>
      <c r="N895" s="255"/>
      <c r="O895" s="255"/>
      <c r="P895" s="255"/>
      <c r="Q895" s="255"/>
      <c r="R895" s="255"/>
      <c r="S895" s="255"/>
      <c r="T895" s="256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7" t="s">
        <v>217</v>
      </c>
      <c r="AU895" s="257" t="s">
        <v>85</v>
      </c>
      <c r="AV895" s="14" t="s">
        <v>83</v>
      </c>
      <c r="AW895" s="14" t="s">
        <v>37</v>
      </c>
      <c r="AX895" s="14" t="s">
        <v>75</v>
      </c>
      <c r="AY895" s="257" t="s">
        <v>147</v>
      </c>
    </row>
    <row r="896" s="13" customFormat="1">
      <c r="A896" s="13"/>
      <c r="B896" s="237"/>
      <c r="C896" s="238"/>
      <c r="D896" s="239" t="s">
        <v>217</v>
      </c>
      <c r="E896" s="258" t="s">
        <v>19</v>
      </c>
      <c r="F896" s="240" t="s">
        <v>729</v>
      </c>
      <c r="G896" s="238"/>
      <c r="H896" s="241">
        <v>131.37000000000001</v>
      </c>
      <c r="I896" s="242"/>
      <c r="J896" s="238"/>
      <c r="K896" s="238"/>
      <c r="L896" s="243"/>
      <c r="M896" s="244"/>
      <c r="N896" s="245"/>
      <c r="O896" s="245"/>
      <c r="P896" s="245"/>
      <c r="Q896" s="245"/>
      <c r="R896" s="245"/>
      <c r="S896" s="245"/>
      <c r="T896" s="246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7" t="s">
        <v>217</v>
      </c>
      <c r="AU896" s="247" t="s">
        <v>85</v>
      </c>
      <c r="AV896" s="13" t="s">
        <v>85</v>
      </c>
      <c r="AW896" s="13" t="s">
        <v>37</v>
      </c>
      <c r="AX896" s="13" t="s">
        <v>75</v>
      </c>
      <c r="AY896" s="247" t="s">
        <v>147</v>
      </c>
    </row>
    <row r="897" s="14" customFormat="1">
      <c r="A897" s="14"/>
      <c r="B897" s="248"/>
      <c r="C897" s="249"/>
      <c r="D897" s="239" t="s">
        <v>217</v>
      </c>
      <c r="E897" s="250" t="s">
        <v>19</v>
      </c>
      <c r="F897" s="251" t="s">
        <v>295</v>
      </c>
      <c r="G897" s="249"/>
      <c r="H897" s="250" t="s">
        <v>19</v>
      </c>
      <c r="I897" s="252"/>
      <c r="J897" s="249"/>
      <c r="K897" s="249"/>
      <c r="L897" s="253"/>
      <c r="M897" s="254"/>
      <c r="N897" s="255"/>
      <c r="O897" s="255"/>
      <c r="P897" s="255"/>
      <c r="Q897" s="255"/>
      <c r="R897" s="255"/>
      <c r="S897" s="255"/>
      <c r="T897" s="256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7" t="s">
        <v>217</v>
      </c>
      <c r="AU897" s="257" t="s">
        <v>85</v>
      </c>
      <c r="AV897" s="14" t="s">
        <v>83</v>
      </c>
      <c r="AW897" s="14" t="s">
        <v>37</v>
      </c>
      <c r="AX897" s="14" t="s">
        <v>75</v>
      </c>
      <c r="AY897" s="257" t="s">
        <v>147</v>
      </c>
    </row>
    <row r="898" s="13" customFormat="1">
      <c r="A898" s="13"/>
      <c r="B898" s="237"/>
      <c r="C898" s="238"/>
      <c r="D898" s="239" t="s">
        <v>217</v>
      </c>
      <c r="E898" s="258" t="s">
        <v>19</v>
      </c>
      <c r="F898" s="240" t="s">
        <v>730</v>
      </c>
      <c r="G898" s="238"/>
      <c r="H898" s="241">
        <v>219.81999999999999</v>
      </c>
      <c r="I898" s="242"/>
      <c r="J898" s="238"/>
      <c r="K898" s="238"/>
      <c r="L898" s="243"/>
      <c r="M898" s="244"/>
      <c r="N898" s="245"/>
      <c r="O898" s="245"/>
      <c r="P898" s="245"/>
      <c r="Q898" s="245"/>
      <c r="R898" s="245"/>
      <c r="S898" s="245"/>
      <c r="T898" s="246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7" t="s">
        <v>217</v>
      </c>
      <c r="AU898" s="247" t="s">
        <v>85</v>
      </c>
      <c r="AV898" s="13" t="s">
        <v>85</v>
      </c>
      <c r="AW898" s="13" t="s">
        <v>37</v>
      </c>
      <c r="AX898" s="13" t="s">
        <v>75</v>
      </c>
      <c r="AY898" s="247" t="s">
        <v>147</v>
      </c>
    </row>
    <row r="899" s="14" customFormat="1">
      <c r="A899" s="14"/>
      <c r="B899" s="248"/>
      <c r="C899" s="249"/>
      <c r="D899" s="239" t="s">
        <v>217</v>
      </c>
      <c r="E899" s="250" t="s">
        <v>19</v>
      </c>
      <c r="F899" s="251" t="s">
        <v>288</v>
      </c>
      <c r="G899" s="249"/>
      <c r="H899" s="250" t="s">
        <v>19</v>
      </c>
      <c r="I899" s="252"/>
      <c r="J899" s="249"/>
      <c r="K899" s="249"/>
      <c r="L899" s="253"/>
      <c r="M899" s="254"/>
      <c r="N899" s="255"/>
      <c r="O899" s="255"/>
      <c r="P899" s="255"/>
      <c r="Q899" s="255"/>
      <c r="R899" s="255"/>
      <c r="S899" s="255"/>
      <c r="T899" s="256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7" t="s">
        <v>217</v>
      </c>
      <c r="AU899" s="257" t="s">
        <v>85</v>
      </c>
      <c r="AV899" s="14" t="s">
        <v>83</v>
      </c>
      <c r="AW899" s="14" t="s">
        <v>37</v>
      </c>
      <c r="AX899" s="14" t="s">
        <v>75</v>
      </c>
      <c r="AY899" s="257" t="s">
        <v>147</v>
      </c>
    </row>
    <row r="900" s="13" customFormat="1">
      <c r="A900" s="13"/>
      <c r="B900" s="237"/>
      <c r="C900" s="238"/>
      <c r="D900" s="239" t="s">
        <v>217</v>
      </c>
      <c r="E900" s="258" t="s">
        <v>19</v>
      </c>
      <c r="F900" s="240" t="s">
        <v>728</v>
      </c>
      <c r="G900" s="238"/>
      <c r="H900" s="241">
        <v>465.16000000000002</v>
      </c>
      <c r="I900" s="242"/>
      <c r="J900" s="238"/>
      <c r="K900" s="238"/>
      <c r="L900" s="243"/>
      <c r="M900" s="244"/>
      <c r="N900" s="245"/>
      <c r="O900" s="245"/>
      <c r="P900" s="245"/>
      <c r="Q900" s="245"/>
      <c r="R900" s="245"/>
      <c r="S900" s="245"/>
      <c r="T900" s="246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7" t="s">
        <v>217</v>
      </c>
      <c r="AU900" s="247" t="s">
        <v>85</v>
      </c>
      <c r="AV900" s="13" t="s">
        <v>85</v>
      </c>
      <c r="AW900" s="13" t="s">
        <v>37</v>
      </c>
      <c r="AX900" s="13" t="s">
        <v>75</v>
      </c>
      <c r="AY900" s="247" t="s">
        <v>147</v>
      </c>
    </row>
    <row r="901" s="14" customFormat="1">
      <c r="A901" s="14"/>
      <c r="B901" s="248"/>
      <c r="C901" s="249"/>
      <c r="D901" s="239" t="s">
        <v>217</v>
      </c>
      <c r="E901" s="250" t="s">
        <v>19</v>
      </c>
      <c r="F901" s="251" t="s">
        <v>297</v>
      </c>
      <c r="G901" s="249"/>
      <c r="H901" s="250" t="s">
        <v>19</v>
      </c>
      <c r="I901" s="252"/>
      <c r="J901" s="249"/>
      <c r="K901" s="249"/>
      <c r="L901" s="253"/>
      <c r="M901" s="254"/>
      <c r="N901" s="255"/>
      <c r="O901" s="255"/>
      <c r="P901" s="255"/>
      <c r="Q901" s="255"/>
      <c r="R901" s="255"/>
      <c r="S901" s="255"/>
      <c r="T901" s="256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7" t="s">
        <v>217</v>
      </c>
      <c r="AU901" s="257" t="s">
        <v>85</v>
      </c>
      <c r="AV901" s="14" t="s">
        <v>83</v>
      </c>
      <c r="AW901" s="14" t="s">
        <v>37</v>
      </c>
      <c r="AX901" s="14" t="s">
        <v>75</v>
      </c>
      <c r="AY901" s="257" t="s">
        <v>147</v>
      </c>
    </row>
    <row r="902" s="13" customFormat="1">
      <c r="A902" s="13"/>
      <c r="B902" s="237"/>
      <c r="C902" s="238"/>
      <c r="D902" s="239" t="s">
        <v>217</v>
      </c>
      <c r="E902" s="258" t="s">
        <v>19</v>
      </c>
      <c r="F902" s="240" t="s">
        <v>731</v>
      </c>
      <c r="G902" s="238"/>
      <c r="H902" s="241">
        <v>448.92000000000002</v>
      </c>
      <c r="I902" s="242"/>
      <c r="J902" s="238"/>
      <c r="K902" s="238"/>
      <c r="L902" s="243"/>
      <c r="M902" s="244"/>
      <c r="N902" s="245"/>
      <c r="O902" s="245"/>
      <c r="P902" s="245"/>
      <c r="Q902" s="245"/>
      <c r="R902" s="245"/>
      <c r="S902" s="245"/>
      <c r="T902" s="246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7" t="s">
        <v>217</v>
      </c>
      <c r="AU902" s="247" t="s">
        <v>85</v>
      </c>
      <c r="AV902" s="13" t="s">
        <v>85</v>
      </c>
      <c r="AW902" s="13" t="s">
        <v>37</v>
      </c>
      <c r="AX902" s="13" t="s">
        <v>75</v>
      </c>
      <c r="AY902" s="247" t="s">
        <v>147</v>
      </c>
    </row>
    <row r="903" s="14" customFormat="1">
      <c r="A903" s="14"/>
      <c r="B903" s="248"/>
      <c r="C903" s="249"/>
      <c r="D903" s="239" t="s">
        <v>217</v>
      </c>
      <c r="E903" s="250" t="s">
        <v>19</v>
      </c>
      <c r="F903" s="251" t="s">
        <v>299</v>
      </c>
      <c r="G903" s="249"/>
      <c r="H903" s="250" t="s">
        <v>19</v>
      </c>
      <c r="I903" s="252"/>
      <c r="J903" s="249"/>
      <c r="K903" s="249"/>
      <c r="L903" s="253"/>
      <c r="M903" s="254"/>
      <c r="N903" s="255"/>
      <c r="O903" s="255"/>
      <c r="P903" s="255"/>
      <c r="Q903" s="255"/>
      <c r="R903" s="255"/>
      <c r="S903" s="255"/>
      <c r="T903" s="256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7" t="s">
        <v>217</v>
      </c>
      <c r="AU903" s="257" t="s">
        <v>85</v>
      </c>
      <c r="AV903" s="14" t="s">
        <v>83</v>
      </c>
      <c r="AW903" s="14" t="s">
        <v>37</v>
      </c>
      <c r="AX903" s="14" t="s">
        <v>75</v>
      </c>
      <c r="AY903" s="257" t="s">
        <v>147</v>
      </c>
    </row>
    <row r="904" s="13" customFormat="1">
      <c r="A904" s="13"/>
      <c r="B904" s="237"/>
      <c r="C904" s="238"/>
      <c r="D904" s="239" t="s">
        <v>217</v>
      </c>
      <c r="E904" s="258" t="s">
        <v>19</v>
      </c>
      <c r="F904" s="240" t="s">
        <v>732</v>
      </c>
      <c r="G904" s="238"/>
      <c r="H904" s="241">
        <v>361.92000000000002</v>
      </c>
      <c r="I904" s="242"/>
      <c r="J904" s="238"/>
      <c r="K904" s="238"/>
      <c r="L904" s="243"/>
      <c r="M904" s="244"/>
      <c r="N904" s="245"/>
      <c r="O904" s="245"/>
      <c r="P904" s="245"/>
      <c r="Q904" s="245"/>
      <c r="R904" s="245"/>
      <c r="S904" s="245"/>
      <c r="T904" s="246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7" t="s">
        <v>217</v>
      </c>
      <c r="AU904" s="247" t="s">
        <v>85</v>
      </c>
      <c r="AV904" s="13" t="s">
        <v>85</v>
      </c>
      <c r="AW904" s="13" t="s">
        <v>37</v>
      </c>
      <c r="AX904" s="13" t="s">
        <v>75</v>
      </c>
      <c r="AY904" s="247" t="s">
        <v>147</v>
      </c>
    </row>
    <row r="905" s="15" customFormat="1">
      <c r="A905" s="15"/>
      <c r="B905" s="259"/>
      <c r="C905" s="260"/>
      <c r="D905" s="239" t="s">
        <v>217</v>
      </c>
      <c r="E905" s="261" t="s">
        <v>19</v>
      </c>
      <c r="F905" s="262" t="s">
        <v>233</v>
      </c>
      <c r="G905" s="260"/>
      <c r="H905" s="263">
        <v>2092.3499999999999</v>
      </c>
      <c r="I905" s="264"/>
      <c r="J905" s="260"/>
      <c r="K905" s="260"/>
      <c r="L905" s="265"/>
      <c r="M905" s="266"/>
      <c r="N905" s="267"/>
      <c r="O905" s="267"/>
      <c r="P905" s="267"/>
      <c r="Q905" s="267"/>
      <c r="R905" s="267"/>
      <c r="S905" s="267"/>
      <c r="T905" s="268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69" t="s">
        <v>217</v>
      </c>
      <c r="AU905" s="269" t="s">
        <v>85</v>
      </c>
      <c r="AV905" s="15" t="s">
        <v>153</v>
      </c>
      <c r="AW905" s="15" t="s">
        <v>37</v>
      </c>
      <c r="AX905" s="15" t="s">
        <v>83</v>
      </c>
      <c r="AY905" s="269" t="s">
        <v>147</v>
      </c>
    </row>
    <row r="906" s="2" customFormat="1" ht="37.8" customHeight="1">
      <c r="A906" s="40"/>
      <c r="B906" s="41"/>
      <c r="C906" s="207" t="s">
        <v>733</v>
      </c>
      <c r="D906" s="207" t="s">
        <v>149</v>
      </c>
      <c r="E906" s="208" t="s">
        <v>734</v>
      </c>
      <c r="F906" s="209" t="s">
        <v>735</v>
      </c>
      <c r="G906" s="210" t="s">
        <v>278</v>
      </c>
      <c r="H906" s="211">
        <v>350</v>
      </c>
      <c r="I906" s="212"/>
      <c r="J906" s="213">
        <f>ROUND(I906*H906,2)</f>
        <v>0</v>
      </c>
      <c r="K906" s="214"/>
      <c r="L906" s="46"/>
      <c r="M906" s="215" t="s">
        <v>19</v>
      </c>
      <c r="N906" s="216" t="s">
        <v>46</v>
      </c>
      <c r="O906" s="86"/>
      <c r="P906" s="217">
        <f>O906*H906</f>
        <v>0</v>
      </c>
      <c r="Q906" s="217">
        <v>0</v>
      </c>
      <c r="R906" s="217">
        <f>Q906*H906</f>
        <v>0</v>
      </c>
      <c r="S906" s="217">
        <v>0</v>
      </c>
      <c r="T906" s="218">
        <f>S906*H906</f>
        <v>0</v>
      </c>
      <c r="U906" s="40"/>
      <c r="V906" s="40"/>
      <c r="W906" s="40"/>
      <c r="X906" s="40"/>
      <c r="Y906" s="40"/>
      <c r="Z906" s="40"/>
      <c r="AA906" s="40"/>
      <c r="AB906" s="40"/>
      <c r="AC906" s="40"/>
      <c r="AD906" s="40"/>
      <c r="AE906" s="40"/>
      <c r="AR906" s="219" t="s">
        <v>153</v>
      </c>
      <c r="AT906" s="219" t="s">
        <v>149</v>
      </c>
      <c r="AU906" s="219" t="s">
        <v>85</v>
      </c>
      <c r="AY906" s="19" t="s">
        <v>147</v>
      </c>
      <c r="BE906" s="220">
        <f>IF(N906="základní",J906,0)</f>
        <v>0</v>
      </c>
      <c r="BF906" s="220">
        <f>IF(N906="snížená",J906,0)</f>
        <v>0</v>
      </c>
      <c r="BG906" s="220">
        <f>IF(N906="zákl. přenesená",J906,0)</f>
        <v>0</v>
      </c>
      <c r="BH906" s="220">
        <f>IF(N906="sníž. přenesená",J906,0)</f>
        <v>0</v>
      </c>
      <c r="BI906" s="220">
        <f>IF(N906="nulová",J906,0)</f>
        <v>0</v>
      </c>
      <c r="BJ906" s="19" t="s">
        <v>83</v>
      </c>
      <c r="BK906" s="220">
        <f>ROUND(I906*H906,2)</f>
        <v>0</v>
      </c>
      <c r="BL906" s="19" t="s">
        <v>153</v>
      </c>
      <c r="BM906" s="219" t="s">
        <v>736</v>
      </c>
    </row>
    <row r="907" s="2" customFormat="1">
      <c r="A907" s="40"/>
      <c r="B907" s="41"/>
      <c r="C907" s="42"/>
      <c r="D907" s="221" t="s">
        <v>155</v>
      </c>
      <c r="E907" s="42"/>
      <c r="F907" s="222" t="s">
        <v>737</v>
      </c>
      <c r="G907" s="42"/>
      <c r="H907" s="42"/>
      <c r="I907" s="223"/>
      <c r="J907" s="42"/>
      <c r="K907" s="42"/>
      <c r="L907" s="46"/>
      <c r="M907" s="224"/>
      <c r="N907" s="225"/>
      <c r="O907" s="86"/>
      <c r="P907" s="86"/>
      <c r="Q907" s="86"/>
      <c r="R907" s="86"/>
      <c r="S907" s="86"/>
      <c r="T907" s="87"/>
      <c r="U907" s="40"/>
      <c r="V907" s="40"/>
      <c r="W907" s="40"/>
      <c r="X907" s="40"/>
      <c r="Y907" s="40"/>
      <c r="Z907" s="40"/>
      <c r="AA907" s="40"/>
      <c r="AB907" s="40"/>
      <c r="AC907" s="40"/>
      <c r="AD907" s="40"/>
      <c r="AE907" s="40"/>
      <c r="AT907" s="19" t="s">
        <v>155</v>
      </c>
      <c r="AU907" s="19" t="s">
        <v>85</v>
      </c>
    </row>
    <row r="908" s="2" customFormat="1" ht="33" customHeight="1">
      <c r="A908" s="40"/>
      <c r="B908" s="41"/>
      <c r="C908" s="207" t="s">
        <v>738</v>
      </c>
      <c r="D908" s="207" t="s">
        <v>149</v>
      </c>
      <c r="E908" s="208" t="s">
        <v>739</v>
      </c>
      <c r="F908" s="209" t="s">
        <v>740</v>
      </c>
      <c r="G908" s="210" t="s">
        <v>159</v>
      </c>
      <c r="H908" s="211">
        <v>30.742999999999999</v>
      </c>
      <c r="I908" s="212"/>
      <c r="J908" s="213">
        <f>ROUND(I908*H908,2)</f>
        <v>0</v>
      </c>
      <c r="K908" s="214"/>
      <c r="L908" s="46"/>
      <c r="M908" s="215" t="s">
        <v>19</v>
      </c>
      <c r="N908" s="216" t="s">
        <v>46</v>
      </c>
      <c r="O908" s="86"/>
      <c r="P908" s="217">
        <f>O908*H908</f>
        <v>0</v>
      </c>
      <c r="Q908" s="217">
        <v>0.063</v>
      </c>
      <c r="R908" s="217">
        <f>Q908*H908</f>
        <v>1.936809</v>
      </c>
      <c r="S908" s="217">
        <v>0</v>
      </c>
      <c r="T908" s="218">
        <f>S908*H908</f>
        <v>0</v>
      </c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R908" s="219" t="s">
        <v>153</v>
      </c>
      <c r="AT908" s="219" t="s">
        <v>149</v>
      </c>
      <c r="AU908" s="219" t="s">
        <v>85</v>
      </c>
      <c r="AY908" s="19" t="s">
        <v>147</v>
      </c>
      <c r="BE908" s="220">
        <f>IF(N908="základní",J908,0)</f>
        <v>0</v>
      </c>
      <c r="BF908" s="220">
        <f>IF(N908="snížená",J908,0)</f>
        <v>0</v>
      </c>
      <c r="BG908" s="220">
        <f>IF(N908="zákl. přenesená",J908,0)</f>
        <v>0</v>
      </c>
      <c r="BH908" s="220">
        <f>IF(N908="sníž. přenesená",J908,0)</f>
        <v>0</v>
      </c>
      <c r="BI908" s="220">
        <f>IF(N908="nulová",J908,0)</f>
        <v>0</v>
      </c>
      <c r="BJ908" s="19" t="s">
        <v>83</v>
      </c>
      <c r="BK908" s="220">
        <f>ROUND(I908*H908,2)</f>
        <v>0</v>
      </c>
      <c r="BL908" s="19" t="s">
        <v>153</v>
      </c>
      <c r="BM908" s="219" t="s">
        <v>741</v>
      </c>
    </row>
    <row r="909" s="2" customFormat="1">
      <c r="A909" s="40"/>
      <c r="B909" s="41"/>
      <c r="C909" s="42"/>
      <c r="D909" s="221" t="s">
        <v>155</v>
      </c>
      <c r="E909" s="42"/>
      <c r="F909" s="222" t="s">
        <v>742</v>
      </c>
      <c r="G909" s="42"/>
      <c r="H909" s="42"/>
      <c r="I909" s="223"/>
      <c r="J909" s="42"/>
      <c r="K909" s="42"/>
      <c r="L909" s="46"/>
      <c r="M909" s="224"/>
      <c r="N909" s="225"/>
      <c r="O909" s="86"/>
      <c r="P909" s="86"/>
      <c r="Q909" s="86"/>
      <c r="R909" s="86"/>
      <c r="S909" s="86"/>
      <c r="T909" s="87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T909" s="19" t="s">
        <v>155</v>
      </c>
      <c r="AU909" s="19" t="s">
        <v>85</v>
      </c>
    </row>
    <row r="910" s="14" customFormat="1">
      <c r="A910" s="14"/>
      <c r="B910" s="248"/>
      <c r="C910" s="249"/>
      <c r="D910" s="239" t="s">
        <v>217</v>
      </c>
      <c r="E910" s="250" t="s">
        <v>19</v>
      </c>
      <c r="F910" s="251" t="s">
        <v>743</v>
      </c>
      <c r="G910" s="249"/>
      <c r="H910" s="250" t="s">
        <v>19</v>
      </c>
      <c r="I910" s="252"/>
      <c r="J910" s="249"/>
      <c r="K910" s="249"/>
      <c r="L910" s="253"/>
      <c r="M910" s="254"/>
      <c r="N910" s="255"/>
      <c r="O910" s="255"/>
      <c r="P910" s="255"/>
      <c r="Q910" s="255"/>
      <c r="R910" s="255"/>
      <c r="S910" s="255"/>
      <c r="T910" s="256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7" t="s">
        <v>217</v>
      </c>
      <c r="AU910" s="257" t="s">
        <v>85</v>
      </c>
      <c r="AV910" s="14" t="s">
        <v>83</v>
      </c>
      <c r="AW910" s="14" t="s">
        <v>37</v>
      </c>
      <c r="AX910" s="14" t="s">
        <v>75</v>
      </c>
      <c r="AY910" s="257" t="s">
        <v>147</v>
      </c>
    </row>
    <row r="911" s="14" customFormat="1">
      <c r="A911" s="14"/>
      <c r="B911" s="248"/>
      <c r="C911" s="249"/>
      <c r="D911" s="239" t="s">
        <v>217</v>
      </c>
      <c r="E911" s="250" t="s">
        <v>19</v>
      </c>
      <c r="F911" s="251" t="s">
        <v>315</v>
      </c>
      <c r="G911" s="249"/>
      <c r="H911" s="250" t="s">
        <v>19</v>
      </c>
      <c r="I911" s="252"/>
      <c r="J911" s="249"/>
      <c r="K911" s="249"/>
      <c r="L911" s="253"/>
      <c r="M911" s="254"/>
      <c r="N911" s="255"/>
      <c r="O911" s="255"/>
      <c r="P911" s="255"/>
      <c r="Q911" s="255"/>
      <c r="R911" s="255"/>
      <c r="S911" s="255"/>
      <c r="T911" s="256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7" t="s">
        <v>217</v>
      </c>
      <c r="AU911" s="257" t="s">
        <v>85</v>
      </c>
      <c r="AV911" s="14" t="s">
        <v>83</v>
      </c>
      <c r="AW911" s="14" t="s">
        <v>37</v>
      </c>
      <c r="AX911" s="14" t="s">
        <v>75</v>
      </c>
      <c r="AY911" s="257" t="s">
        <v>147</v>
      </c>
    </row>
    <row r="912" s="13" customFormat="1">
      <c r="A912" s="13"/>
      <c r="B912" s="237"/>
      <c r="C912" s="238"/>
      <c r="D912" s="239" t="s">
        <v>217</v>
      </c>
      <c r="E912" s="258" t="s">
        <v>19</v>
      </c>
      <c r="F912" s="240" t="s">
        <v>744</v>
      </c>
      <c r="G912" s="238"/>
      <c r="H912" s="241">
        <v>1.028</v>
      </c>
      <c r="I912" s="242"/>
      <c r="J912" s="238"/>
      <c r="K912" s="238"/>
      <c r="L912" s="243"/>
      <c r="M912" s="244"/>
      <c r="N912" s="245"/>
      <c r="O912" s="245"/>
      <c r="P912" s="245"/>
      <c r="Q912" s="245"/>
      <c r="R912" s="245"/>
      <c r="S912" s="245"/>
      <c r="T912" s="246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7" t="s">
        <v>217</v>
      </c>
      <c r="AU912" s="247" t="s">
        <v>85</v>
      </c>
      <c r="AV912" s="13" t="s">
        <v>85</v>
      </c>
      <c r="AW912" s="13" t="s">
        <v>37</v>
      </c>
      <c r="AX912" s="13" t="s">
        <v>75</v>
      </c>
      <c r="AY912" s="247" t="s">
        <v>147</v>
      </c>
    </row>
    <row r="913" s="13" customFormat="1">
      <c r="A913" s="13"/>
      <c r="B913" s="237"/>
      <c r="C913" s="238"/>
      <c r="D913" s="239" t="s">
        <v>217</v>
      </c>
      <c r="E913" s="258" t="s">
        <v>19</v>
      </c>
      <c r="F913" s="240" t="s">
        <v>745</v>
      </c>
      <c r="G913" s="238"/>
      <c r="H913" s="241">
        <v>1.018</v>
      </c>
      <c r="I913" s="242"/>
      <c r="J913" s="238"/>
      <c r="K913" s="238"/>
      <c r="L913" s="243"/>
      <c r="M913" s="244"/>
      <c r="N913" s="245"/>
      <c r="O913" s="245"/>
      <c r="P913" s="245"/>
      <c r="Q913" s="245"/>
      <c r="R913" s="245"/>
      <c r="S913" s="245"/>
      <c r="T913" s="246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7" t="s">
        <v>217</v>
      </c>
      <c r="AU913" s="247" t="s">
        <v>85</v>
      </c>
      <c r="AV913" s="13" t="s">
        <v>85</v>
      </c>
      <c r="AW913" s="13" t="s">
        <v>37</v>
      </c>
      <c r="AX913" s="13" t="s">
        <v>75</v>
      </c>
      <c r="AY913" s="247" t="s">
        <v>147</v>
      </c>
    </row>
    <row r="914" s="14" customFormat="1">
      <c r="A914" s="14"/>
      <c r="B914" s="248"/>
      <c r="C914" s="249"/>
      <c r="D914" s="239" t="s">
        <v>217</v>
      </c>
      <c r="E914" s="250" t="s">
        <v>19</v>
      </c>
      <c r="F914" s="251" t="s">
        <v>288</v>
      </c>
      <c r="G914" s="249"/>
      <c r="H914" s="250" t="s">
        <v>19</v>
      </c>
      <c r="I914" s="252"/>
      <c r="J914" s="249"/>
      <c r="K914" s="249"/>
      <c r="L914" s="253"/>
      <c r="M914" s="254"/>
      <c r="N914" s="255"/>
      <c r="O914" s="255"/>
      <c r="P914" s="255"/>
      <c r="Q914" s="255"/>
      <c r="R914" s="255"/>
      <c r="S914" s="255"/>
      <c r="T914" s="256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7" t="s">
        <v>217</v>
      </c>
      <c r="AU914" s="257" t="s">
        <v>85</v>
      </c>
      <c r="AV914" s="14" t="s">
        <v>83</v>
      </c>
      <c r="AW914" s="14" t="s">
        <v>37</v>
      </c>
      <c r="AX914" s="14" t="s">
        <v>75</v>
      </c>
      <c r="AY914" s="257" t="s">
        <v>147</v>
      </c>
    </row>
    <row r="915" s="13" customFormat="1">
      <c r="A915" s="13"/>
      <c r="B915" s="237"/>
      <c r="C915" s="238"/>
      <c r="D915" s="239" t="s">
        <v>217</v>
      </c>
      <c r="E915" s="258" t="s">
        <v>19</v>
      </c>
      <c r="F915" s="240" t="s">
        <v>746</v>
      </c>
      <c r="G915" s="238"/>
      <c r="H915" s="241">
        <v>1.52</v>
      </c>
      <c r="I915" s="242"/>
      <c r="J915" s="238"/>
      <c r="K915" s="238"/>
      <c r="L915" s="243"/>
      <c r="M915" s="244"/>
      <c r="N915" s="245"/>
      <c r="O915" s="245"/>
      <c r="P915" s="245"/>
      <c r="Q915" s="245"/>
      <c r="R915" s="245"/>
      <c r="S915" s="245"/>
      <c r="T915" s="246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7" t="s">
        <v>217</v>
      </c>
      <c r="AU915" s="247" t="s">
        <v>85</v>
      </c>
      <c r="AV915" s="13" t="s">
        <v>85</v>
      </c>
      <c r="AW915" s="13" t="s">
        <v>37</v>
      </c>
      <c r="AX915" s="13" t="s">
        <v>75</v>
      </c>
      <c r="AY915" s="247" t="s">
        <v>147</v>
      </c>
    </row>
    <row r="916" s="13" customFormat="1">
      <c r="A916" s="13"/>
      <c r="B916" s="237"/>
      <c r="C916" s="238"/>
      <c r="D916" s="239" t="s">
        <v>217</v>
      </c>
      <c r="E916" s="258" t="s">
        <v>19</v>
      </c>
      <c r="F916" s="240" t="s">
        <v>747</v>
      </c>
      <c r="G916" s="238"/>
      <c r="H916" s="241">
        <v>3.0209999999999999</v>
      </c>
      <c r="I916" s="242"/>
      <c r="J916" s="238"/>
      <c r="K916" s="238"/>
      <c r="L916" s="243"/>
      <c r="M916" s="244"/>
      <c r="N916" s="245"/>
      <c r="O916" s="245"/>
      <c r="P916" s="245"/>
      <c r="Q916" s="245"/>
      <c r="R916" s="245"/>
      <c r="S916" s="245"/>
      <c r="T916" s="246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7" t="s">
        <v>217</v>
      </c>
      <c r="AU916" s="247" t="s">
        <v>85</v>
      </c>
      <c r="AV916" s="13" t="s">
        <v>85</v>
      </c>
      <c r="AW916" s="13" t="s">
        <v>37</v>
      </c>
      <c r="AX916" s="13" t="s">
        <v>75</v>
      </c>
      <c r="AY916" s="247" t="s">
        <v>147</v>
      </c>
    </row>
    <row r="917" s="13" customFormat="1">
      <c r="A917" s="13"/>
      <c r="B917" s="237"/>
      <c r="C917" s="238"/>
      <c r="D917" s="239" t="s">
        <v>217</v>
      </c>
      <c r="E917" s="258" t="s">
        <v>19</v>
      </c>
      <c r="F917" s="240" t="s">
        <v>748</v>
      </c>
      <c r="G917" s="238"/>
      <c r="H917" s="241">
        <v>1.512</v>
      </c>
      <c r="I917" s="242"/>
      <c r="J917" s="238"/>
      <c r="K917" s="238"/>
      <c r="L917" s="243"/>
      <c r="M917" s="244"/>
      <c r="N917" s="245"/>
      <c r="O917" s="245"/>
      <c r="P917" s="245"/>
      <c r="Q917" s="245"/>
      <c r="R917" s="245"/>
      <c r="S917" s="245"/>
      <c r="T917" s="246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7" t="s">
        <v>217</v>
      </c>
      <c r="AU917" s="247" t="s">
        <v>85</v>
      </c>
      <c r="AV917" s="13" t="s">
        <v>85</v>
      </c>
      <c r="AW917" s="13" t="s">
        <v>37</v>
      </c>
      <c r="AX917" s="13" t="s">
        <v>75</v>
      </c>
      <c r="AY917" s="247" t="s">
        <v>147</v>
      </c>
    </row>
    <row r="918" s="13" customFormat="1">
      <c r="A918" s="13"/>
      <c r="B918" s="237"/>
      <c r="C918" s="238"/>
      <c r="D918" s="239" t="s">
        <v>217</v>
      </c>
      <c r="E918" s="258" t="s">
        <v>19</v>
      </c>
      <c r="F918" s="240" t="s">
        <v>749</v>
      </c>
      <c r="G918" s="238"/>
      <c r="H918" s="241">
        <v>0.47999999999999998</v>
      </c>
      <c r="I918" s="242"/>
      <c r="J918" s="238"/>
      <c r="K918" s="238"/>
      <c r="L918" s="243"/>
      <c r="M918" s="244"/>
      <c r="N918" s="245"/>
      <c r="O918" s="245"/>
      <c r="P918" s="245"/>
      <c r="Q918" s="245"/>
      <c r="R918" s="245"/>
      <c r="S918" s="245"/>
      <c r="T918" s="246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7" t="s">
        <v>217</v>
      </c>
      <c r="AU918" s="247" t="s">
        <v>85</v>
      </c>
      <c r="AV918" s="13" t="s">
        <v>85</v>
      </c>
      <c r="AW918" s="13" t="s">
        <v>37</v>
      </c>
      <c r="AX918" s="13" t="s">
        <v>75</v>
      </c>
      <c r="AY918" s="247" t="s">
        <v>147</v>
      </c>
    </row>
    <row r="919" s="14" customFormat="1">
      <c r="A919" s="14"/>
      <c r="B919" s="248"/>
      <c r="C919" s="249"/>
      <c r="D919" s="239" t="s">
        <v>217</v>
      </c>
      <c r="E919" s="250" t="s">
        <v>19</v>
      </c>
      <c r="F919" s="251" t="s">
        <v>291</v>
      </c>
      <c r="G919" s="249"/>
      <c r="H919" s="250" t="s">
        <v>19</v>
      </c>
      <c r="I919" s="252"/>
      <c r="J919" s="249"/>
      <c r="K919" s="249"/>
      <c r="L919" s="253"/>
      <c r="M919" s="254"/>
      <c r="N919" s="255"/>
      <c r="O919" s="255"/>
      <c r="P919" s="255"/>
      <c r="Q919" s="255"/>
      <c r="R919" s="255"/>
      <c r="S919" s="255"/>
      <c r="T919" s="256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7" t="s">
        <v>217</v>
      </c>
      <c r="AU919" s="257" t="s">
        <v>85</v>
      </c>
      <c r="AV919" s="14" t="s">
        <v>83</v>
      </c>
      <c r="AW919" s="14" t="s">
        <v>37</v>
      </c>
      <c r="AX919" s="14" t="s">
        <v>75</v>
      </c>
      <c r="AY919" s="257" t="s">
        <v>147</v>
      </c>
    </row>
    <row r="920" s="13" customFormat="1">
      <c r="A920" s="13"/>
      <c r="B920" s="237"/>
      <c r="C920" s="238"/>
      <c r="D920" s="239" t="s">
        <v>217</v>
      </c>
      <c r="E920" s="258" t="s">
        <v>19</v>
      </c>
      <c r="F920" s="240" t="s">
        <v>750</v>
      </c>
      <c r="G920" s="238"/>
      <c r="H920" s="241">
        <v>0.55700000000000005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7" t="s">
        <v>217</v>
      </c>
      <c r="AU920" s="247" t="s">
        <v>85</v>
      </c>
      <c r="AV920" s="13" t="s">
        <v>85</v>
      </c>
      <c r="AW920" s="13" t="s">
        <v>37</v>
      </c>
      <c r="AX920" s="13" t="s">
        <v>75</v>
      </c>
      <c r="AY920" s="247" t="s">
        <v>147</v>
      </c>
    </row>
    <row r="921" s="13" customFormat="1">
      <c r="A921" s="13"/>
      <c r="B921" s="237"/>
      <c r="C921" s="238"/>
      <c r="D921" s="239" t="s">
        <v>217</v>
      </c>
      <c r="E921" s="258" t="s">
        <v>19</v>
      </c>
      <c r="F921" s="240" t="s">
        <v>745</v>
      </c>
      <c r="G921" s="238"/>
      <c r="H921" s="241">
        <v>1.018</v>
      </c>
      <c r="I921" s="242"/>
      <c r="J921" s="238"/>
      <c r="K921" s="238"/>
      <c r="L921" s="243"/>
      <c r="M921" s="244"/>
      <c r="N921" s="245"/>
      <c r="O921" s="245"/>
      <c r="P921" s="245"/>
      <c r="Q921" s="245"/>
      <c r="R921" s="245"/>
      <c r="S921" s="245"/>
      <c r="T921" s="246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7" t="s">
        <v>217</v>
      </c>
      <c r="AU921" s="247" t="s">
        <v>85</v>
      </c>
      <c r="AV921" s="13" t="s">
        <v>85</v>
      </c>
      <c r="AW921" s="13" t="s">
        <v>37</v>
      </c>
      <c r="AX921" s="13" t="s">
        <v>75</v>
      </c>
      <c r="AY921" s="247" t="s">
        <v>147</v>
      </c>
    </row>
    <row r="922" s="13" customFormat="1">
      <c r="A922" s="13"/>
      <c r="B922" s="237"/>
      <c r="C922" s="238"/>
      <c r="D922" s="239" t="s">
        <v>217</v>
      </c>
      <c r="E922" s="258" t="s">
        <v>19</v>
      </c>
      <c r="F922" s="240" t="s">
        <v>751</v>
      </c>
      <c r="G922" s="238"/>
      <c r="H922" s="241">
        <v>2.246</v>
      </c>
      <c r="I922" s="242"/>
      <c r="J922" s="238"/>
      <c r="K922" s="238"/>
      <c r="L922" s="243"/>
      <c r="M922" s="244"/>
      <c r="N922" s="245"/>
      <c r="O922" s="245"/>
      <c r="P922" s="245"/>
      <c r="Q922" s="245"/>
      <c r="R922" s="245"/>
      <c r="S922" s="245"/>
      <c r="T922" s="246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7" t="s">
        <v>217</v>
      </c>
      <c r="AU922" s="247" t="s">
        <v>85</v>
      </c>
      <c r="AV922" s="13" t="s">
        <v>85</v>
      </c>
      <c r="AW922" s="13" t="s">
        <v>37</v>
      </c>
      <c r="AX922" s="13" t="s">
        <v>75</v>
      </c>
      <c r="AY922" s="247" t="s">
        <v>147</v>
      </c>
    </row>
    <row r="923" s="13" customFormat="1">
      <c r="A923" s="13"/>
      <c r="B923" s="237"/>
      <c r="C923" s="238"/>
      <c r="D923" s="239" t="s">
        <v>217</v>
      </c>
      <c r="E923" s="258" t="s">
        <v>19</v>
      </c>
      <c r="F923" s="240" t="s">
        <v>751</v>
      </c>
      <c r="G923" s="238"/>
      <c r="H923" s="241">
        <v>2.246</v>
      </c>
      <c r="I923" s="242"/>
      <c r="J923" s="238"/>
      <c r="K923" s="238"/>
      <c r="L923" s="243"/>
      <c r="M923" s="244"/>
      <c r="N923" s="245"/>
      <c r="O923" s="245"/>
      <c r="P923" s="245"/>
      <c r="Q923" s="245"/>
      <c r="R923" s="245"/>
      <c r="S923" s="245"/>
      <c r="T923" s="246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7" t="s">
        <v>217</v>
      </c>
      <c r="AU923" s="247" t="s">
        <v>85</v>
      </c>
      <c r="AV923" s="13" t="s">
        <v>85</v>
      </c>
      <c r="AW923" s="13" t="s">
        <v>37</v>
      </c>
      <c r="AX923" s="13" t="s">
        <v>75</v>
      </c>
      <c r="AY923" s="247" t="s">
        <v>147</v>
      </c>
    </row>
    <row r="924" s="13" customFormat="1">
      <c r="A924" s="13"/>
      <c r="B924" s="237"/>
      <c r="C924" s="238"/>
      <c r="D924" s="239" t="s">
        <v>217</v>
      </c>
      <c r="E924" s="258" t="s">
        <v>19</v>
      </c>
      <c r="F924" s="240" t="s">
        <v>752</v>
      </c>
      <c r="G924" s="238"/>
      <c r="H924" s="241">
        <v>0.91200000000000003</v>
      </c>
      <c r="I924" s="242"/>
      <c r="J924" s="238"/>
      <c r="K924" s="238"/>
      <c r="L924" s="243"/>
      <c r="M924" s="244"/>
      <c r="N924" s="245"/>
      <c r="O924" s="245"/>
      <c r="P924" s="245"/>
      <c r="Q924" s="245"/>
      <c r="R924" s="245"/>
      <c r="S924" s="245"/>
      <c r="T924" s="246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7" t="s">
        <v>217</v>
      </c>
      <c r="AU924" s="247" t="s">
        <v>85</v>
      </c>
      <c r="AV924" s="13" t="s">
        <v>85</v>
      </c>
      <c r="AW924" s="13" t="s">
        <v>37</v>
      </c>
      <c r="AX924" s="13" t="s">
        <v>75</v>
      </c>
      <c r="AY924" s="247" t="s">
        <v>147</v>
      </c>
    </row>
    <row r="925" s="13" customFormat="1">
      <c r="A925" s="13"/>
      <c r="B925" s="237"/>
      <c r="C925" s="238"/>
      <c r="D925" s="239" t="s">
        <v>217</v>
      </c>
      <c r="E925" s="258" t="s">
        <v>19</v>
      </c>
      <c r="F925" s="240" t="s">
        <v>753</v>
      </c>
      <c r="G925" s="238"/>
      <c r="H925" s="241">
        <v>0.16800000000000001</v>
      </c>
      <c r="I925" s="242"/>
      <c r="J925" s="238"/>
      <c r="K925" s="238"/>
      <c r="L925" s="243"/>
      <c r="M925" s="244"/>
      <c r="N925" s="245"/>
      <c r="O925" s="245"/>
      <c r="P925" s="245"/>
      <c r="Q925" s="245"/>
      <c r="R925" s="245"/>
      <c r="S925" s="245"/>
      <c r="T925" s="246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7" t="s">
        <v>217</v>
      </c>
      <c r="AU925" s="247" t="s">
        <v>85</v>
      </c>
      <c r="AV925" s="13" t="s">
        <v>85</v>
      </c>
      <c r="AW925" s="13" t="s">
        <v>37</v>
      </c>
      <c r="AX925" s="13" t="s">
        <v>75</v>
      </c>
      <c r="AY925" s="247" t="s">
        <v>147</v>
      </c>
    </row>
    <row r="926" s="14" customFormat="1">
      <c r="A926" s="14"/>
      <c r="B926" s="248"/>
      <c r="C926" s="249"/>
      <c r="D926" s="239" t="s">
        <v>217</v>
      </c>
      <c r="E926" s="250" t="s">
        <v>19</v>
      </c>
      <c r="F926" s="251" t="s">
        <v>295</v>
      </c>
      <c r="G926" s="249"/>
      <c r="H926" s="250" t="s">
        <v>19</v>
      </c>
      <c r="I926" s="252"/>
      <c r="J926" s="249"/>
      <c r="K926" s="249"/>
      <c r="L926" s="253"/>
      <c r="M926" s="254"/>
      <c r="N926" s="255"/>
      <c r="O926" s="255"/>
      <c r="P926" s="255"/>
      <c r="Q926" s="255"/>
      <c r="R926" s="255"/>
      <c r="S926" s="255"/>
      <c r="T926" s="256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7" t="s">
        <v>217</v>
      </c>
      <c r="AU926" s="257" t="s">
        <v>85</v>
      </c>
      <c r="AV926" s="14" t="s">
        <v>83</v>
      </c>
      <c r="AW926" s="14" t="s">
        <v>37</v>
      </c>
      <c r="AX926" s="14" t="s">
        <v>75</v>
      </c>
      <c r="AY926" s="257" t="s">
        <v>147</v>
      </c>
    </row>
    <row r="927" s="13" customFormat="1">
      <c r="A927" s="13"/>
      <c r="B927" s="237"/>
      <c r="C927" s="238"/>
      <c r="D927" s="239" t="s">
        <v>217</v>
      </c>
      <c r="E927" s="258" t="s">
        <v>19</v>
      </c>
      <c r="F927" s="240" t="s">
        <v>754</v>
      </c>
      <c r="G927" s="238"/>
      <c r="H927" s="241">
        <v>2.0539999999999998</v>
      </c>
      <c r="I927" s="242"/>
      <c r="J927" s="238"/>
      <c r="K927" s="238"/>
      <c r="L927" s="243"/>
      <c r="M927" s="244"/>
      <c r="N927" s="245"/>
      <c r="O927" s="245"/>
      <c r="P927" s="245"/>
      <c r="Q927" s="245"/>
      <c r="R927" s="245"/>
      <c r="S927" s="245"/>
      <c r="T927" s="246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7" t="s">
        <v>217</v>
      </c>
      <c r="AU927" s="247" t="s">
        <v>85</v>
      </c>
      <c r="AV927" s="13" t="s">
        <v>85</v>
      </c>
      <c r="AW927" s="13" t="s">
        <v>37</v>
      </c>
      <c r="AX927" s="13" t="s">
        <v>75</v>
      </c>
      <c r="AY927" s="247" t="s">
        <v>147</v>
      </c>
    </row>
    <row r="928" s="13" customFormat="1">
      <c r="A928" s="13"/>
      <c r="B928" s="237"/>
      <c r="C928" s="238"/>
      <c r="D928" s="239" t="s">
        <v>217</v>
      </c>
      <c r="E928" s="258" t="s">
        <v>19</v>
      </c>
      <c r="F928" s="240" t="s">
        <v>755</v>
      </c>
      <c r="G928" s="238"/>
      <c r="H928" s="241">
        <v>0.76800000000000002</v>
      </c>
      <c r="I928" s="242"/>
      <c r="J928" s="238"/>
      <c r="K928" s="238"/>
      <c r="L928" s="243"/>
      <c r="M928" s="244"/>
      <c r="N928" s="245"/>
      <c r="O928" s="245"/>
      <c r="P928" s="245"/>
      <c r="Q928" s="245"/>
      <c r="R928" s="245"/>
      <c r="S928" s="245"/>
      <c r="T928" s="246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7" t="s">
        <v>217</v>
      </c>
      <c r="AU928" s="247" t="s">
        <v>85</v>
      </c>
      <c r="AV928" s="13" t="s">
        <v>85</v>
      </c>
      <c r="AW928" s="13" t="s">
        <v>37</v>
      </c>
      <c r="AX928" s="13" t="s">
        <v>75</v>
      </c>
      <c r="AY928" s="247" t="s">
        <v>147</v>
      </c>
    </row>
    <row r="929" s="13" customFormat="1">
      <c r="A929" s="13"/>
      <c r="B929" s="237"/>
      <c r="C929" s="238"/>
      <c r="D929" s="239" t="s">
        <v>217</v>
      </c>
      <c r="E929" s="258" t="s">
        <v>19</v>
      </c>
      <c r="F929" s="240" t="s">
        <v>756</v>
      </c>
      <c r="G929" s="238"/>
      <c r="H929" s="241">
        <v>0.80900000000000005</v>
      </c>
      <c r="I929" s="242"/>
      <c r="J929" s="238"/>
      <c r="K929" s="238"/>
      <c r="L929" s="243"/>
      <c r="M929" s="244"/>
      <c r="N929" s="245"/>
      <c r="O929" s="245"/>
      <c r="P929" s="245"/>
      <c r="Q929" s="245"/>
      <c r="R929" s="245"/>
      <c r="S929" s="245"/>
      <c r="T929" s="246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7" t="s">
        <v>217</v>
      </c>
      <c r="AU929" s="247" t="s">
        <v>85</v>
      </c>
      <c r="AV929" s="13" t="s">
        <v>85</v>
      </c>
      <c r="AW929" s="13" t="s">
        <v>37</v>
      </c>
      <c r="AX929" s="13" t="s">
        <v>75</v>
      </c>
      <c r="AY929" s="247" t="s">
        <v>147</v>
      </c>
    </row>
    <row r="930" s="14" customFormat="1">
      <c r="A930" s="14"/>
      <c r="B930" s="248"/>
      <c r="C930" s="249"/>
      <c r="D930" s="239" t="s">
        <v>217</v>
      </c>
      <c r="E930" s="250" t="s">
        <v>19</v>
      </c>
      <c r="F930" s="251" t="s">
        <v>297</v>
      </c>
      <c r="G930" s="249"/>
      <c r="H930" s="250" t="s">
        <v>19</v>
      </c>
      <c r="I930" s="252"/>
      <c r="J930" s="249"/>
      <c r="K930" s="249"/>
      <c r="L930" s="253"/>
      <c r="M930" s="254"/>
      <c r="N930" s="255"/>
      <c r="O930" s="255"/>
      <c r="P930" s="255"/>
      <c r="Q930" s="255"/>
      <c r="R930" s="255"/>
      <c r="S930" s="255"/>
      <c r="T930" s="256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7" t="s">
        <v>217</v>
      </c>
      <c r="AU930" s="257" t="s">
        <v>85</v>
      </c>
      <c r="AV930" s="14" t="s">
        <v>83</v>
      </c>
      <c r="AW930" s="14" t="s">
        <v>37</v>
      </c>
      <c r="AX930" s="14" t="s">
        <v>75</v>
      </c>
      <c r="AY930" s="257" t="s">
        <v>147</v>
      </c>
    </row>
    <row r="931" s="13" customFormat="1">
      <c r="A931" s="13"/>
      <c r="B931" s="237"/>
      <c r="C931" s="238"/>
      <c r="D931" s="239" t="s">
        <v>217</v>
      </c>
      <c r="E931" s="258" t="s">
        <v>19</v>
      </c>
      <c r="F931" s="240" t="s">
        <v>757</v>
      </c>
      <c r="G931" s="238"/>
      <c r="H931" s="241">
        <v>3.3119999999999998</v>
      </c>
      <c r="I931" s="242"/>
      <c r="J931" s="238"/>
      <c r="K931" s="238"/>
      <c r="L931" s="243"/>
      <c r="M931" s="244"/>
      <c r="N931" s="245"/>
      <c r="O931" s="245"/>
      <c r="P931" s="245"/>
      <c r="Q931" s="245"/>
      <c r="R931" s="245"/>
      <c r="S931" s="245"/>
      <c r="T931" s="246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7" t="s">
        <v>217</v>
      </c>
      <c r="AU931" s="247" t="s">
        <v>85</v>
      </c>
      <c r="AV931" s="13" t="s">
        <v>85</v>
      </c>
      <c r="AW931" s="13" t="s">
        <v>37</v>
      </c>
      <c r="AX931" s="13" t="s">
        <v>75</v>
      </c>
      <c r="AY931" s="247" t="s">
        <v>147</v>
      </c>
    </row>
    <row r="932" s="13" customFormat="1">
      <c r="A932" s="13"/>
      <c r="B932" s="237"/>
      <c r="C932" s="238"/>
      <c r="D932" s="239" t="s">
        <v>217</v>
      </c>
      <c r="E932" s="258" t="s">
        <v>19</v>
      </c>
      <c r="F932" s="240" t="s">
        <v>758</v>
      </c>
      <c r="G932" s="238"/>
      <c r="H932" s="241">
        <v>2.3740000000000001</v>
      </c>
      <c r="I932" s="242"/>
      <c r="J932" s="238"/>
      <c r="K932" s="238"/>
      <c r="L932" s="243"/>
      <c r="M932" s="244"/>
      <c r="N932" s="245"/>
      <c r="O932" s="245"/>
      <c r="P932" s="245"/>
      <c r="Q932" s="245"/>
      <c r="R932" s="245"/>
      <c r="S932" s="245"/>
      <c r="T932" s="246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7" t="s">
        <v>217</v>
      </c>
      <c r="AU932" s="247" t="s">
        <v>85</v>
      </c>
      <c r="AV932" s="13" t="s">
        <v>85</v>
      </c>
      <c r="AW932" s="13" t="s">
        <v>37</v>
      </c>
      <c r="AX932" s="13" t="s">
        <v>75</v>
      </c>
      <c r="AY932" s="247" t="s">
        <v>147</v>
      </c>
    </row>
    <row r="933" s="13" customFormat="1">
      <c r="A933" s="13"/>
      <c r="B933" s="237"/>
      <c r="C933" s="238"/>
      <c r="D933" s="239" t="s">
        <v>217</v>
      </c>
      <c r="E933" s="258" t="s">
        <v>19</v>
      </c>
      <c r="F933" s="240" t="s">
        <v>759</v>
      </c>
      <c r="G933" s="238"/>
      <c r="H933" s="241">
        <v>0.46700000000000003</v>
      </c>
      <c r="I933" s="242"/>
      <c r="J933" s="238"/>
      <c r="K933" s="238"/>
      <c r="L933" s="243"/>
      <c r="M933" s="244"/>
      <c r="N933" s="245"/>
      <c r="O933" s="245"/>
      <c r="P933" s="245"/>
      <c r="Q933" s="245"/>
      <c r="R933" s="245"/>
      <c r="S933" s="245"/>
      <c r="T933" s="246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7" t="s">
        <v>217</v>
      </c>
      <c r="AU933" s="247" t="s">
        <v>85</v>
      </c>
      <c r="AV933" s="13" t="s">
        <v>85</v>
      </c>
      <c r="AW933" s="13" t="s">
        <v>37</v>
      </c>
      <c r="AX933" s="13" t="s">
        <v>75</v>
      </c>
      <c r="AY933" s="247" t="s">
        <v>147</v>
      </c>
    </row>
    <row r="934" s="14" customFormat="1">
      <c r="A934" s="14"/>
      <c r="B934" s="248"/>
      <c r="C934" s="249"/>
      <c r="D934" s="239" t="s">
        <v>217</v>
      </c>
      <c r="E934" s="250" t="s">
        <v>19</v>
      </c>
      <c r="F934" s="251" t="s">
        <v>299</v>
      </c>
      <c r="G934" s="249"/>
      <c r="H934" s="250" t="s">
        <v>19</v>
      </c>
      <c r="I934" s="252"/>
      <c r="J934" s="249"/>
      <c r="K934" s="249"/>
      <c r="L934" s="253"/>
      <c r="M934" s="254"/>
      <c r="N934" s="255"/>
      <c r="O934" s="255"/>
      <c r="P934" s="255"/>
      <c r="Q934" s="255"/>
      <c r="R934" s="255"/>
      <c r="S934" s="255"/>
      <c r="T934" s="256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7" t="s">
        <v>217</v>
      </c>
      <c r="AU934" s="257" t="s">
        <v>85</v>
      </c>
      <c r="AV934" s="14" t="s">
        <v>83</v>
      </c>
      <c r="AW934" s="14" t="s">
        <v>37</v>
      </c>
      <c r="AX934" s="14" t="s">
        <v>75</v>
      </c>
      <c r="AY934" s="257" t="s">
        <v>147</v>
      </c>
    </row>
    <row r="935" s="13" customFormat="1">
      <c r="A935" s="13"/>
      <c r="B935" s="237"/>
      <c r="C935" s="238"/>
      <c r="D935" s="239" t="s">
        <v>217</v>
      </c>
      <c r="E935" s="258" t="s">
        <v>19</v>
      </c>
      <c r="F935" s="240" t="s">
        <v>760</v>
      </c>
      <c r="G935" s="238"/>
      <c r="H935" s="241">
        <v>1.8240000000000001</v>
      </c>
      <c r="I935" s="242"/>
      <c r="J935" s="238"/>
      <c r="K935" s="238"/>
      <c r="L935" s="243"/>
      <c r="M935" s="244"/>
      <c r="N935" s="245"/>
      <c r="O935" s="245"/>
      <c r="P935" s="245"/>
      <c r="Q935" s="245"/>
      <c r="R935" s="245"/>
      <c r="S935" s="245"/>
      <c r="T935" s="246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7" t="s">
        <v>217</v>
      </c>
      <c r="AU935" s="247" t="s">
        <v>85</v>
      </c>
      <c r="AV935" s="13" t="s">
        <v>85</v>
      </c>
      <c r="AW935" s="13" t="s">
        <v>37</v>
      </c>
      <c r="AX935" s="13" t="s">
        <v>75</v>
      </c>
      <c r="AY935" s="247" t="s">
        <v>147</v>
      </c>
    </row>
    <row r="936" s="13" customFormat="1">
      <c r="A936" s="13"/>
      <c r="B936" s="237"/>
      <c r="C936" s="238"/>
      <c r="D936" s="239" t="s">
        <v>217</v>
      </c>
      <c r="E936" s="258" t="s">
        <v>19</v>
      </c>
      <c r="F936" s="240" t="s">
        <v>761</v>
      </c>
      <c r="G936" s="238"/>
      <c r="H936" s="241">
        <v>0.49399999999999999</v>
      </c>
      <c r="I936" s="242"/>
      <c r="J936" s="238"/>
      <c r="K936" s="238"/>
      <c r="L936" s="243"/>
      <c r="M936" s="244"/>
      <c r="N936" s="245"/>
      <c r="O936" s="245"/>
      <c r="P936" s="245"/>
      <c r="Q936" s="245"/>
      <c r="R936" s="245"/>
      <c r="S936" s="245"/>
      <c r="T936" s="246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7" t="s">
        <v>217</v>
      </c>
      <c r="AU936" s="247" t="s">
        <v>85</v>
      </c>
      <c r="AV936" s="13" t="s">
        <v>85</v>
      </c>
      <c r="AW936" s="13" t="s">
        <v>37</v>
      </c>
      <c r="AX936" s="13" t="s">
        <v>75</v>
      </c>
      <c r="AY936" s="247" t="s">
        <v>147</v>
      </c>
    </row>
    <row r="937" s="13" customFormat="1">
      <c r="A937" s="13"/>
      <c r="B937" s="237"/>
      <c r="C937" s="238"/>
      <c r="D937" s="239" t="s">
        <v>217</v>
      </c>
      <c r="E937" s="258" t="s">
        <v>19</v>
      </c>
      <c r="F937" s="240" t="s">
        <v>762</v>
      </c>
      <c r="G937" s="238"/>
      <c r="H937" s="241">
        <v>0.44800000000000001</v>
      </c>
      <c r="I937" s="242"/>
      <c r="J937" s="238"/>
      <c r="K937" s="238"/>
      <c r="L937" s="243"/>
      <c r="M937" s="244"/>
      <c r="N937" s="245"/>
      <c r="O937" s="245"/>
      <c r="P937" s="245"/>
      <c r="Q937" s="245"/>
      <c r="R937" s="245"/>
      <c r="S937" s="245"/>
      <c r="T937" s="246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7" t="s">
        <v>217</v>
      </c>
      <c r="AU937" s="247" t="s">
        <v>85</v>
      </c>
      <c r="AV937" s="13" t="s">
        <v>85</v>
      </c>
      <c r="AW937" s="13" t="s">
        <v>37</v>
      </c>
      <c r="AX937" s="13" t="s">
        <v>75</v>
      </c>
      <c r="AY937" s="247" t="s">
        <v>147</v>
      </c>
    </row>
    <row r="938" s="13" customFormat="1">
      <c r="A938" s="13"/>
      <c r="B938" s="237"/>
      <c r="C938" s="238"/>
      <c r="D938" s="239" t="s">
        <v>217</v>
      </c>
      <c r="E938" s="258" t="s">
        <v>19</v>
      </c>
      <c r="F938" s="240" t="s">
        <v>763</v>
      </c>
      <c r="G938" s="238"/>
      <c r="H938" s="241">
        <v>0.46400000000000002</v>
      </c>
      <c r="I938" s="242"/>
      <c r="J938" s="238"/>
      <c r="K938" s="238"/>
      <c r="L938" s="243"/>
      <c r="M938" s="244"/>
      <c r="N938" s="245"/>
      <c r="O938" s="245"/>
      <c r="P938" s="245"/>
      <c r="Q938" s="245"/>
      <c r="R938" s="245"/>
      <c r="S938" s="245"/>
      <c r="T938" s="246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7" t="s">
        <v>217</v>
      </c>
      <c r="AU938" s="247" t="s">
        <v>85</v>
      </c>
      <c r="AV938" s="13" t="s">
        <v>85</v>
      </c>
      <c r="AW938" s="13" t="s">
        <v>37</v>
      </c>
      <c r="AX938" s="13" t="s">
        <v>75</v>
      </c>
      <c r="AY938" s="247" t="s">
        <v>147</v>
      </c>
    </row>
    <row r="939" s="13" customFormat="1">
      <c r="A939" s="13"/>
      <c r="B939" s="237"/>
      <c r="C939" s="238"/>
      <c r="D939" s="239" t="s">
        <v>217</v>
      </c>
      <c r="E939" s="258" t="s">
        <v>19</v>
      </c>
      <c r="F939" s="240" t="s">
        <v>764</v>
      </c>
      <c r="G939" s="238"/>
      <c r="H939" s="241">
        <v>0.71199999999999997</v>
      </c>
      <c r="I939" s="242"/>
      <c r="J939" s="238"/>
      <c r="K939" s="238"/>
      <c r="L939" s="243"/>
      <c r="M939" s="244"/>
      <c r="N939" s="245"/>
      <c r="O939" s="245"/>
      <c r="P939" s="245"/>
      <c r="Q939" s="245"/>
      <c r="R939" s="245"/>
      <c r="S939" s="245"/>
      <c r="T939" s="246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7" t="s">
        <v>217</v>
      </c>
      <c r="AU939" s="247" t="s">
        <v>85</v>
      </c>
      <c r="AV939" s="13" t="s">
        <v>85</v>
      </c>
      <c r="AW939" s="13" t="s">
        <v>37</v>
      </c>
      <c r="AX939" s="13" t="s">
        <v>75</v>
      </c>
      <c r="AY939" s="247" t="s">
        <v>147</v>
      </c>
    </row>
    <row r="940" s="13" customFormat="1">
      <c r="A940" s="13"/>
      <c r="B940" s="237"/>
      <c r="C940" s="238"/>
      <c r="D940" s="239" t="s">
        <v>217</v>
      </c>
      <c r="E940" s="258" t="s">
        <v>19</v>
      </c>
      <c r="F940" s="240" t="s">
        <v>765</v>
      </c>
      <c r="G940" s="238"/>
      <c r="H940" s="241">
        <v>0.374</v>
      </c>
      <c r="I940" s="242"/>
      <c r="J940" s="238"/>
      <c r="K940" s="238"/>
      <c r="L940" s="243"/>
      <c r="M940" s="244"/>
      <c r="N940" s="245"/>
      <c r="O940" s="245"/>
      <c r="P940" s="245"/>
      <c r="Q940" s="245"/>
      <c r="R940" s="245"/>
      <c r="S940" s="245"/>
      <c r="T940" s="246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7" t="s">
        <v>217</v>
      </c>
      <c r="AU940" s="247" t="s">
        <v>85</v>
      </c>
      <c r="AV940" s="13" t="s">
        <v>85</v>
      </c>
      <c r="AW940" s="13" t="s">
        <v>37</v>
      </c>
      <c r="AX940" s="13" t="s">
        <v>75</v>
      </c>
      <c r="AY940" s="247" t="s">
        <v>147</v>
      </c>
    </row>
    <row r="941" s="13" customFormat="1">
      <c r="A941" s="13"/>
      <c r="B941" s="237"/>
      <c r="C941" s="238"/>
      <c r="D941" s="239" t="s">
        <v>217</v>
      </c>
      <c r="E941" s="258" t="s">
        <v>19</v>
      </c>
      <c r="F941" s="240" t="s">
        <v>766</v>
      </c>
      <c r="G941" s="238"/>
      <c r="H941" s="241">
        <v>0.71899999999999997</v>
      </c>
      <c r="I941" s="242"/>
      <c r="J941" s="238"/>
      <c r="K941" s="238"/>
      <c r="L941" s="243"/>
      <c r="M941" s="244"/>
      <c r="N941" s="245"/>
      <c r="O941" s="245"/>
      <c r="P941" s="245"/>
      <c r="Q941" s="245"/>
      <c r="R941" s="245"/>
      <c r="S941" s="245"/>
      <c r="T941" s="246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7" t="s">
        <v>217</v>
      </c>
      <c r="AU941" s="247" t="s">
        <v>85</v>
      </c>
      <c r="AV941" s="13" t="s">
        <v>85</v>
      </c>
      <c r="AW941" s="13" t="s">
        <v>37</v>
      </c>
      <c r="AX941" s="13" t="s">
        <v>75</v>
      </c>
      <c r="AY941" s="247" t="s">
        <v>147</v>
      </c>
    </row>
    <row r="942" s="13" customFormat="1">
      <c r="A942" s="13"/>
      <c r="B942" s="237"/>
      <c r="C942" s="238"/>
      <c r="D942" s="239" t="s">
        <v>217</v>
      </c>
      <c r="E942" s="258" t="s">
        <v>19</v>
      </c>
      <c r="F942" s="240" t="s">
        <v>767</v>
      </c>
      <c r="G942" s="238"/>
      <c r="H942" s="241">
        <v>0.19800000000000001</v>
      </c>
      <c r="I942" s="242"/>
      <c r="J942" s="238"/>
      <c r="K942" s="238"/>
      <c r="L942" s="243"/>
      <c r="M942" s="244"/>
      <c r="N942" s="245"/>
      <c r="O942" s="245"/>
      <c r="P942" s="245"/>
      <c r="Q942" s="245"/>
      <c r="R942" s="245"/>
      <c r="S942" s="245"/>
      <c r="T942" s="246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7" t="s">
        <v>217</v>
      </c>
      <c r="AU942" s="247" t="s">
        <v>85</v>
      </c>
      <c r="AV942" s="13" t="s">
        <v>85</v>
      </c>
      <c r="AW942" s="13" t="s">
        <v>37</v>
      </c>
      <c r="AX942" s="13" t="s">
        <v>75</v>
      </c>
      <c r="AY942" s="247" t="s">
        <v>147</v>
      </c>
    </row>
    <row r="943" s="15" customFormat="1">
      <c r="A943" s="15"/>
      <c r="B943" s="259"/>
      <c r="C943" s="260"/>
      <c r="D943" s="239" t="s">
        <v>217</v>
      </c>
      <c r="E943" s="261" t="s">
        <v>19</v>
      </c>
      <c r="F943" s="262" t="s">
        <v>233</v>
      </c>
      <c r="G943" s="260"/>
      <c r="H943" s="263">
        <v>30.743000000000002</v>
      </c>
      <c r="I943" s="264"/>
      <c r="J943" s="260"/>
      <c r="K943" s="260"/>
      <c r="L943" s="265"/>
      <c r="M943" s="266"/>
      <c r="N943" s="267"/>
      <c r="O943" s="267"/>
      <c r="P943" s="267"/>
      <c r="Q943" s="267"/>
      <c r="R943" s="267"/>
      <c r="S943" s="267"/>
      <c r="T943" s="268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T943" s="269" t="s">
        <v>217</v>
      </c>
      <c r="AU943" s="269" t="s">
        <v>85</v>
      </c>
      <c r="AV943" s="15" t="s">
        <v>153</v>
      </c>
      <c r="AW943" s="15" t="s">
        <v>37</v>
      </c>
      <c r="AX943" s="15" t="s">
        <v>83</v>
      </c>
      <c r="AY943" s="269" t="s">
        <v>147</v>
      </c>
    </row>
    <row r="944" s="12" customFormat="1" ht="22.8" customHeight="1">
      <c r="A944" s="12"/>
      <c r="B944" s="191"/>
      <c r="C944" s="192"/>
      <c r="D944" s="193" t="s">
        <v>74</v>
      </c>
      <c r="E944" s="205" t="s">
        <v>557</v>
      </c>
      <c r="F944" s="205" t="s">
        <v>768</v>
      </c>
      <c r="G944" s="192"/>
      <c r="H944" s="192"/>
      <c r="I944" s="195"/>
      <c r="J944" s="206">
        <f>BK944</f>
        <v>0</v>
      </c>
      <c r="K944" s="192"/>
      <c r="L944" s="197"/>
      <c r="M944" s="198"/>
      <c r="N944" s="199"/>
      <c r="O944" s="199"/>
      <c r="P944" s="200">
        <f>SUM(P945:P947)</f>
        <v>0</v>
      </c>
      <c r="Q944" s="199"/>
      <c r="R944" s="200">
        <f>SUM(R945:R947)</f>
        <v>0</v>
      </c>
      <c r="S944" s="199"/>
      <c r="T944" s="201">
        <f>SUM(T945:T947)</f>
        <v>0</v>
      </c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R944" s="202" t="s">
        <v>83</v>
      </c>
      <c r="AT944" s="203" t="s">
        <v>74</v>
      </c>
      <c r="AU944" s="203" t="s">
        <v>83</v>
      </c>
      <c r="AY944" s="202" t="s">
        <v>147</v>
      </c>
      <c r="BK944" s="204">
        <f>SUM(BK945:BK947)</f>
        <v>0</v>
      </c>
    </row>
    <row r="945" s="2" customFormat="1" ht="49.05" customHeight="1">
      <c r="A945" s="40"/>
      <c r="B945" s="41"/>
      <c r="C945" s="207" t="s">
        <v>769</v>
      </c>
      <c r="D945" s="207" t="s">
        <v>149</v>
      </c>
      <c r="E945" s="208" t="s">
        <v>770</v>
      </c>
      <c r="F945" s="209" t="s">
        <v>771</v>
      </c>
      <c r="G945" s="210" t="s">
        <v>772</v>
      </c>
      <c r="H945" s="211">
        <v>544</v>
      </c>
      <c r="I945" s="212"/>
      <c r="J945" s="213">
        <f>ROUND(I945*H945,2)</f>
        <v>0</v>
      </c>
      <c r="K945" s="214"/>
      <c r="L945" s="46"/>
      <c r="M945" s="215" t="s">
        <v>19</v>
      </c>
      <c r="N945" s="216" t="s">
        <v>46</v>
      </c>
      <c r="O945" s="86"/>
      <c r="P945" s="217">
        <f>O945*H945</f>
        <v>0</v>
      </c>
      <c r="Q945" s="217">
        <v>0</v>
      </c>
      <c r="R945" s="217">
        <f>Q945*H945</f>
        <v>0</v>
      </c>
      <c r="S945" s="217">
        <v>0</v>
      </c>
      <c r="T945" s="218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19" t="s">
        <v>153</v>
      </c>
      <c r="AT945" s="219" t="s">
        <v>149</v>
      </c>
      <c r="AU945" s="219" t="s">
        <v>85</v>
      </c>
      <c r="AY945" s="19" t="s">
        <v>147</v>
      </c>
      <c r="BE945" s="220">
        <f>IF(N945="základní",J945,0)</f>
        <v>0</v>
      </c>
      <c r="BF945" s="220">
        <f>IF(N945="snížená",J945,0)</f>
        <v>0</v>
      </c>
      <c r="BG945" s="220">
        <f>IF(N945="zákl. přenesená",J945,0)</f>
        <v>0</v>
      </c>
      <c r="BH945" s="220">
        <f>IF(N945="sníž. přenesená",J945,0)</f>
        <v>0</v>
      </c>
      <c r="BI945" s="220">
        <f>IF(N945="nulová",J945,0)</f>
        <v>0</v>
      </c>
      <c r="BJ945" s="19" t="s">
        <v>83</v>
      </c>
      <c r="BK945" s="220">
        <f>ROUND(I945*H945,2)</f>
        <v>0</v>
      </c>
      <c r="BL945" s="19" t="s">
        <v>153</v>
      </c>
      <c r="BM945" s="219" t="s">
        <v>773</v>
      </c>
    </row>
    <row r="946" s="2" customFormat="1">
      <c r="A946" s="40"/>
      <c r="B946" s="41"/>
      <c r="C946" s="42"/>
      <c r="D946" s="239" t="s">
        <v>555</v>
      </c>
      <c r="E946" s="42"/>
      <c r="F946" s="270" t="s">
        <v>556</v>
      </c>
      <c r="G946" s="42"/>
      <c r="H946" s="42"/>
      <c r="I946" s="223"/>
      <c r="J946" s="42"/>
      <c r="K946" s="42"/>
      <c r="L946" s="46"/>
      <c r="M946" s="224"/>
      <c r="N946" s="225"/>
      <c r="O946" s="86"/>
      <c r="P946" s="86"/>
      <c r="Q946" s="86"/>
      <c r="R946" s="86"/>
      <c r="S946" s="86"/>
      <c r="T946" s="87"/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T946" s="19" t="s">
        <v>555</v>
      </c>
      <c r="AU946" s="19" t="s">
        <v>85</v>
      </c>
    </row>
    <row r="947" s="13" customFormat="1">
      <c r="A947" s="13"/>
      <c r="B947" s="237"/>
      <c r="C947" s="238"/>
      <c r="D947" s="239" t="s">
        <v>217</v>
      </c>
      <c r="E947" s="258" t="s">
        <v>19</v>
      </c>
      <c r="F947" s="240" t="s">
        <v>774</v>
      </c>
      <c r="G947" s="238"/>
      <c r="H947" s="241">
        <v>544</v>
      </c>
      <c r="I947" s="242"/>
      <c r="J947" s="238"/>
      <c r="K947" s="238"/>
      <c r="L947" s="243"/>
      <c r="M947" s="244"/>
      <c r="N947" s="245"/>
      <c r="O947" s="245"/>
      <c r="P947" s="245"/>
      <c r="Q947" s="245"/>
      <c r="R947" s="245"/>
      <c r="S947" s="245"/>
      <c r="T947" s="246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7" t="s">
        <v>217</v>
      </c>
      <c r="AU947" s="247" t="s">
        <v>85</v>
      </c>
      <c r="AV947" s="13" t="s">
        <v>85</v>
      </c>
      <c r="AW947" s="13" t="s">
        <v>37</v>
      </c>
      <c r="AX947" s="13" t="s">
        <v>83</v>
      </c>
      <c r="AY947" s="247" t="s">
        <v>147</v>
      </c>
    </row>
    <row r="948" s="12" customFormat="1" ht="22.8" customHeight="1">
      <c r="A948" s="12"/>
      <c r="B948" s="191"/>
      <c r="C948" s="192"/>
      <c r="D948" s="193" t="s">
        <v>74</v>
      </c>
      <c r="E948" s="205" t="s">
        <v>192</v>
      </c>
      <c r="F948" s="205" t="s">
        <v>775</v>
      </c>
      <c r="G948" s="192"/>
      <c r="H948" s="192"/>
      <c r="I948" s="195"/>
      <c r="J948" s="206">
        <f>BK948</f>
        <v>0</v>
      </c>
      <c r="K948" s="192"/>
      <c r="L948" s="197"/>
      <c r="M948" s="198"/>
      <c r="N948" s="199"/>
      <c r="O948" s="199"/>
      <c r="P948" s="200">
        <f>SUM(P949:P1080)</f>
        <v>0</v>
      </c>
      <c r="Q948" s="199"/>
      <c r="R948" s="200">
        <f>SUM(R949:R1080)</f>
        <v>0.033803279999999998</v>
      </c>
      <c r="S948" s="199"/>
      <c r="T948" s="201">
        <f>SUM(T949:T1080)</f>
        <v>38.137124999999998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202" t="s">
        <v>83</v>
      </c>
      <c r="AT948" s="203" t="s">
        <v>74</v>
      </c>
      <c r="AU948" s="203" t="s">
        <v>83</v>
      </c>
      <c r="AY948" s="202" t="s">
        <v>147</v>
      </c>
      <c r="BK948" s="204">
        <f>SUM(BK949:BK1080)</f>
        <v>0</v>
      </c>
    </row>
    <row r="949" s="2" customFormat="1" ht="44.25" customHeight="1">
      <c r="A949" s="40"/>
      <c r="B949" s="41"/>
      <c r="C949" s="207" t="s">
        <v>776</v>
      </c>
      <c r="D949" s="207" t="s">
        <v>149</v>
      </c>
      <c r="E949" s="208" t="s">
        <v>777</v>
      </c>
      <c r="F949" s="209" t="s">
        <v>778</v>
      </c>
      <c r="G949" s="210" t="s">
        <v>159</v>
      </c>
      <c r="H949" s="211">
        <v>2548.3000000000002</v>
      </c>
      <c r="I949" s="212"/>
      <c r="J949" s="213">
        <f>ROUND(I949*H949,2)</f>
        <v>0</v>
      </c>
      <c r="K949" s="214"/>
      <c r="L949" s="46"/>
      <c r="M949" s="215" t="s">
        <v>19</v>
      </c>
      <c r="N949" s="216" t="s">
        <v>46</v>
      </c>
      <c r="O949" s="86"/>
      <c r="P949" s="217">
        <f>O949*H949</f>
        <v>0</v>
      </c>
      <c r="Q949" s="217">
        <v>0</v>
      </c>
      <c r="R949" s="217">
        <f>Q949*H949</f>
        <v>0</v>
      </c>
      <c r="S949" s="217">
        <v>0</v>
      </c>
      <c r="T949" s="218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19" t="s">
        <v>153</v>
      </c>
      <c r="AT949" s="219" t="s">
        <v>149</v>
      </c>
      <c r="AU949" s="219" t="s">
        <v>85</v>
      </c>
      <c r="AY949" s="19" t="s">
        <v>147</v>
      </c>
      <c r="BE949" s="220">
        <f>IF(N949="základní",J949,0)</f>
        <v>0</v>
      </c>
      <c r="BF949" s="220">
        <f>IF(N949="snížená",J949,0)</f>
        <v>0</v>
      </c>
      <c r="BG949" s="220">
        <f>IF(N949="zákl. přenesená",J949,0)</f>
        <v>0</v>
      </c>
      <c r="BH949" s="220">
        <f>IF(N949="sníž. přenesená",J949,0)</f>
        <v>0</v>
      </c>
      <c r="BI949" s="220">
        <f>IF(N949="nulová",J949,0)</f>
        <v>0</v>
      </c>
      <c r="BJ949" s="19" t="s">
        <v>83</v>
      </c>
      <c r="BK949" s="220">
        <f>ROUND(I949*H949,2)</f>
        <v>0</v>
      </c>
      <c r="BL949" s="19" t="s">
        <v>153</v>
      </c>
      <c r="BM949" s="219" t="s">
        <v>779</v>
      </c>
    </row>
    <row r="950" s="2" customFormat="1">
      <c r="A950" s="40"/>
      <c r="B950" s="41"/>
      <c r="C950" s="42"/>
      <c r="D950" s="221" t="s">
        <v>155</v>
      </c>
      <c r="E950" s="42"/>
      <c r="F950" s="222" t="s">
        <v>780</v>
      </c>
      <c r="G950" s="42"/>
      <c r="H950" s="42"/>
      <c r="I950" s="223"/>
      <c r="J950" s="42"/>
      <c r="K950" s="42"/>
      <c r="L950" s="46"/>
      <c r="M950" s="224"/>
      <c r="N950" s="225"/>
      <c r="O950" s="86"/>
      <c r="P950" s="86"/>
      <c r="Q950" s="86"/>
      <c r="R950" s="86"/>
      <c r="S950" s="86"/>
      <c r="T950" s="87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T950" s="19" t="s">
        <v>155</v>
      </c>
      <c r="AU950" s="19" t="s">
        <v>85</v>
      </c>
    </row>
    <row r="951" s="14" customFormat="1">
      <c r="A951" s="14"/>
      <c r="B951" s="248"/>
      <c r="C951" s="249"/>
      <c r="D951" s="239" t="s">
        <v>217</v>
      </c>
      <c r="E951" s="250" t="s">
        <v>19</v>
      </c>
      <c r="F951" s="251" t="s">
        <v>291</v>
      </c>
      <c r="G951" s="249"/>
      <c r="H951" s="250" t="s">
        <v>19</v>
      </c>
      <c r="I951" s="252"/>
      <c r="J951" s="249"/>
      <c r="K951" s="249"/>
      <c r="L951" s="253"/>
      <c r="M951" s="254"/>
      <c r="N951" s="255"/>
      <c r="O951" s="255"/>
      <c r="P951" s="255"/>
      <c r="Q951" s="255"/>
      <c r="R951" s="255"/>
      <c r="S951" s="255"/>
      <c r="T951" s="256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7" t="s">
        <v>217</v>
      </c>
      <c r="AU951" s="257" t="s">
        <v>85</v>
      </c>
      <c r="AV951" s="14" t="s">
        <v>83</v>
      </c>
      <c r="AW951" s="14" t="s">
        <v>37</v>
      </c>
      <c r="AX951" s="14" t="s">
        <v>75</v>
      </c>
      <c r="AY951" s="257" t="s">
        <v>147</v>
      </c>
    </row>
    <row r="952" s="13" customFormat="1">
      <c r="A952" s="13"/>
      <c r="B952" s="237"/>
      <c r="C952" s="238"/>
      <c r="D952" s="239" t="s">
        <v>217</v>
      </c>
      <c r="E952" s="258" t="s">
        <v>19</v>
      </c>
      <c r="F952" s="240" t="s">
        <v>781</v>
      </c>
      <c r="G952" s="238"/>
      <c r="H952" s="241">
        <v>558.96000000000004</v>
      </c>
      <c r="I952" s="242"/>
      <c r="J952" s="238"/>
      <c r="K952" s="238"/>
      <c r="L952" s="243"/>
      <c r="M952" s="244"/>
      <c r="N952" s="245"/>
      <c r="O952" s="245"/>
      <c r="P952" s="245"/>
      <c r="Q952" s="245"/>
      <c r="R952" s="245"/>
      <c r="S952" s="245"/>
      <c r="T952" s="246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7" t="s">
        <v>217</v>
      </c>
      <c r="AU952" s="247" t="s">
        <v>85</v>
      </c>
      <c r="AV952" s="13" t="s">
        <v>85</v>
      </c>
      <c r="AW952" s="13" t="s">
        <v>37</v>
      </c>
      <c r="AX952" s="13" t="s">
        <v>75</v>
      </c>
      <c r="AY952" s="247" t="s">
        <v>147</v>
      </c>
    </row>
    <row r="953" s="14" customFormat="1">
      <c r="A953" s="14"/>
      <c r="B953" s="248"/>
      <c r="C953" s="249"/>
      <c r="D953" s="239" t="s">
        <v>217</v>
      </c>
      <c r="E953" s="250" t="s">
        <v>19</v>
      </c>
      <c r="F953" s="251" t="s">
        <v>315</v>
      </c>
      <c r="G953" s="249"/>
      <c r="H953" s="250" t="s">
        <v>19</v>
      </c>
      <c r="I953" s="252"/>
      <c r="J953" s="249"/>
      <c r="K953" s="249"/>
      <c r="L953" s="253"/>
      <c r="M953" s="254"/>
      <c r="N953" s="255"/>
      <c r="O953" s="255"/>
      <c r="P953" s="255"/>
      <c r="Q953" s="255"/>
      <c r="R953" s="255"/>
      <c r="S953" s="255"/>
      <c r="T953" s="256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7" t="s">
        <v>217</v>
      </c>
      <c r="AU953" s="257" t="s">
        <v>85</v>
      </c>
      <c r="AV953" s="14" t="s">
        <v>83</v>
      </c>
      <c r="AW953" s="14" t="s">
        <v>37</v>
      </c>
      <c r="AX953" s="14" t="s">
        <v>75</v>
      </c>
      <c r="AY953" s="257" t="s">
        <v>147</v>
      </c>
    </row>
    <row r="954" s="13" customFormat="1">
      <c r="A954" s="13"/>
      <c r="B954" s="237"/>
      <c r="C954" s="238"/>
      <c r="D954" s="239" t="s">
        <v>217</v>
      </c>
      <c r="E954" s="258" t="s">
        <v>19</v>
      </c>
      <c r="F954" s="240" t="s">
        <v>782</v>
      </c>
      <c r="G954" s="238"/>
      <c r="H954" s="241">
        <v>167.62000000000001</v>
      </c>
      <c r="I954" s="242"/>
      <c r="J954" s="238"/>
      <c r="K954" s="238"/>
      <c r="L954" s="243"/>
      <c r="M954" s="244"/>
      <c r="N954" s="245"/>
      <c r="O954" s="245"/>
      <c r="P954" s="245"/>
      <c r="Q954" s="245"/>
      <c r="R954" s="245"/>
      <c r="S954" s="245"/>
      <c r="T954" s="246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7" t="s">
        <v>217</v>
      </c>
      <c r="AU954" s="247" t="s">
        <v>85</v>
      </c>
      <c r="AV954" s="13" t="s">
        <v>85</v>
      </c>
      <c r="AW954" s="13" t="s">
        <v>37</v>
      </c>
      <c r="AX954" s="13" t="s">
        <v>75</v>
      </c>
      <c r="AY954" s="247" t="s">
        <v>147</v>
      </c>
    </row>
    <row r="955" s="14" customFormat="1">
      <c r="A955" s="14"/>
      <c r="B955" s="248"/>
      <c r="C955" s="249"/>
      <c r="D955" s="239" t="s">
        <v>217</v>
      </c>
      <c r="E955" s="250" t="s">
        <v>19</v>
      </c>
      <c r="F955" s="251" t="s">
        <v>295</v>
      </c>
      <c r="G955" s="249"/>
      <c r="H955" s="250" t="s">
        <v>19</v>
      </c>
      <c r="I955" s="252"/>
      <c r="J955" s="249"/>
      <c r="K955" s="249"/>
      <c r="L955" s="253"/>
      <c r="M955" s="254"/>
      <c r="N955" s="255"/>
      <c r="O955" s="255"/>
      <c r="P955" s="255"/>
      <c r="Q955" s="255"/>
      <c r="R955" s="255"/>
      <c r="S955" s="255"/>
      <c r="T955" s="256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7" t="s">
        <v>217</v>
      </c>
      <c r="AU955" s="257" t="s">
        <v>85</v>
      </c>
      <c r="AV955" s="14" t="s">
        <v>83</v>
      </c>
      <c r="AW955" s="14" t="s">
        <v>37</v>
      </c>
      <c r="AX955" s="14" t="s">
        <v>75</v>
      </c>
      <c r="AY955" s="257" t="s">
        <v>147</v>
      </c>
    </row>
    <row r="956" s="13" customFormat="1">
      <c r="A956" s="13"/>
      <c r="B956" s="237"/>
      <c r="C956" s="238"/>
      <c r="D956" s="239" t="s">
        <v>217</v>
      </c>
      <c r="E956" s="258" t="s">
        <v>19</v>
      </c>
      <c r="F956" s="240" t="s">
        <v>783</v>
      </c>
      <c r="G956" s="238"/>
      <c r="H956" s="241">
        <v>271.31999999999999</v>
      </c>
      <c r="I956" s="242"/>
      <c r="J956" s="238"/>
      <c r="K956" s="238"/>
      <c r="L956" s="243"/>
      <c r="M956" s="244"/>
      <c r="N956" s="245"/>
      <c r="O956" s="245"/>
      <c r="P956" s="245"/>
      <c r="Q956" s="245"/>
      <c r="R956" s="245"/>
      <c r="S956" s="245"/>
      <c r="T956" s="246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7" t="s">
        <v>217</v>
      </c>
      <c r="AU956" s="247" t="s">
        <v>85</v>
      </c>
      <c r="AV956" s="13" t="s">
        <v>85</v>
      </c>
      <c r="AW956" s="13" t="s">
        <v>37</v>
      </c>
      <c r="AX956" s="13" t="s">
        <v>75</v>
      </c>
      <c r="AY956" s="247" t="s">
        <v>147</v>
      </c>
    </row>
    <row r="957" s="14" customFormat="1">
      <c r="A957" s="14"/>
      <c r="B957" s="248"/>
      <c r="C957" s="249"/>
      <c r="D957" s="239" t="s">
        <v>217</v>
      </c>
      <c r="E957" s="250" t="s">
        <v>19</v>
      </c>
      <c r="F957" s="251" t="s">
        <v>288</v>
      </c>
      <c r="G957" s="249"/>
      <c r="H957" s="250" t="s">
        <v>19</v>
      </c>
      <c r="I957" s="252"/>
      <c r="J957" s="249"/>
      <c r="K957" s="249"/>
      <c r="L957" s="253"/>
      <c r="M957" s="254"/>
      <c r="N957" s="255"/>
      <c r="O957" s="255"/>
      <c r="P957" s="255"/>
      <c r="Q957" s="255"/>
      <c r="R957" s="255"/>
      <c r="S957" s="255"/>
      <c r="T957" s="256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7" t="s">
        <v>217</v>
      </c>
      <c r="AU957" s="257" t="s">
        <v>85</v>
      </c>
      <c r="AV957" s="14" t="s">
        <v>83</v>
      </c>
      <c r="AW957" s="14" t="s">
        <v>37</v>
      </c>
      <c r="AX957" s="14" t="s">
        <v>75</v>
      </c>
      <c r="AY957" s="257" t="s">
        <v>147</v>
      </c>
    </row>
    <row r="958" s="13" customFormat="1">
      <c r="A958" s="13"/>
      <c r="B958" s="237"/>
      <c r="C958" s="238"/>
      <c r="D958" s="239" t="s">
        <v>217</v>
      </c>
      <c r="E958" s="258" t="s">
        <v>19</v>
      </c>
      <c r="F958" s="240" t="s">
        <v>781</v>
      </c>
      <c r="G958" s="238"/>
      <c r="H958" s="241">
        <v>558.96000000000004</v>
      </c>
      <c r="I958" s="242"/>
      <c r="J958" s="238"/>
      <c r="K958" s="238"/>
      <c r="L958" s="243"/>
      <c r="M958" s="244"/>
      <c r="N958" s="245"/>
      <c r="O958" s="245"/>
      <c r="P958" s="245"/>
      <c r="Q958" s="245"/>
      <c r="R958" s="245"/>
      <c r="S958" s="245"/>
      <c r="T958" s="246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7" t="s">
        <v>217</v>
      </c>
      <c r="AU958" s="247" t="s">
        <v>85</v>
      </c>
      <c r="AV958" s="13" t="s">
        <v>85</v>
      </c>
      <c r="AW958" s="13" t="s">
        <v>37</v>
      </c>
      <c r="AX958" s="13" t="s">
        <v>75</v>
      </c>
      <c r="AY958" s="247" t="s">
        <v>147</v>
      </c>
    </row>
    <row r="959" s="14" customFormat="1">
      <c r="A959" s="14"/>
      <c r="B959" s="248"/>
      <c r="C959" s="249"/>
      <c r="D959" s="239" t="s">
        <v>217</v>
      </c>
      <c r="E959" s="250" t="s">
        <v>19</v>
      </c>
      <c r="F959" s="251" t="s">
        <v>297</v>
      </c>
      <c r="G959" s="249"/>
      <c r="H959" s="250" t="s">
        <v>19</v>
      </c>
      <c r="I959" s="252"/>
      <c r="J959" s="249"/>
      <c r="K959" s="249"/>
      <c r="L959" s="253"/>
      <c r="M959" s="254"/>
      <c r="N959" s="255"/>
      <c r="O959" s="255"/>
      <c r="P959" s="255"/>
      <c r="Q959" s="255"/>
      <c r="R959" s="255"/>
      <c r="S959" s="255"/>
      <c r="T959" s="256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7" t="s">
        <v>217</v>
      </c>
      <c r="AU959" s="257" t="s">
        <v>85</v>
      </c>
      <c r="AV959" s="14" t="s">
        <v>83</v>
      </c>
      <c r="AW959" s="14" t="s">
        <v>37</v>
      </c>
      <c r="AX959" s="14" t="s">
        <v>75</v>
      </c>
      <c r="AY959" s="257" t="s">
        <v>147</v>
      </c>
    </row>
    <row r="960" s="13" customFormat="1">
      <c r="A960" s="13"/>
      <c r="B960" s="237"/>
      <c r="C960" s="238"/>
      <c r="D960" s="239" t="s">
        <v>217</v>
      </c>
      <c r="E960" s="258" t="s">
        <v>19</v>
      </c>
      <c r="F960" s="240" t="s">
        <v>784</v>
      </c>
      <c r="G960" s="238"/>
      <c r="H960" s="241">
        <v>546.72000000000003</v>
      </c>
      <c r="I960" s="242"/>
      <c r="J960" s="238"/>
      <c r="K960" s="238"/>
      <c r="L960" s="243"/>
      <c r="M960" s="244"/>
      <c r="N960" s="245"/>
      <c r="O960" s="245"/>
      <c r="P960" s="245"/>
      <c r="Q960" s="245"/>
      <c r="R960" s="245"/>
      <c r="S960" s="245"/>
      <c r="T960" s="246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7" t="s">
        <v>217</v>
      </c>
      <c r="AU960" s="247" t="s">
        <v>85</v>
      </c>
      <c r="AV960" s="13" t="s">
        <v>85</v>
      </c>
      <c r="AW960" s="13" t="s">
        <v>37</v>
      </c>
      <c r="AX960" s="13" t="s">
        <v>75</v>
      </c>
      <c r="AY960" s="247" t="s">
        <v>147</v>
      </c>
    </row>
    <row r="961" s="14" customFormat="1">
      <c r="A961" s="14"/>
      <c r="B961" s="248"/>
      <c r="C961" s="249"/>
      <c r="D961" s="239" t="s">
        <v>217</v>
      </c>
      <c r="E961" s="250" t="s">
        <v>19</v>
      </c>
      <c r="F961" s="251" t="s">
        <v>299</v>
      </c>
      <c r="G961" s="249"/>
      <c r="H961" s="250" t="s">
        <v>19</v>
      </c>
      <c r="I961" s="252"/>
      <c r="J961" s="249"/>
      <c r="K961" s="249"/>
      <c r="L961" s="253"/>
      <c r="M961" s="254"/>
      <c r="N961" s="255"/>
      <c r="O961" s="255"/>
      <c r="P961" s="255"/>
      <c r="Q961" s="255"/>
      <c r="R961" s="255"/>
      <c r="S961" s="255"/>
      <c r="T961" s="256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7" t="s">
        <v>217</v>
      </c>
      <c r="AU961" s="257" t="s">
        <v>85</v>
      </c>
      <c r="AV961" s="14" t="s">
        <v>83</v>
      </c>
      <c r="AW961" s="14" t="s">
        <v>37</v>
      </c>
      <c r="AX961" s="14" t="s">
        <v>75</v>
      </c>
      <c r="AY961" s="257" t="s">
        <v>147</v>
      </c>
    </row>
    <row r="962" s="13" customFormat="1">
      <c r="A962" s="13"/>
      <c r="B962" s="237"/>
      <c r="C962" s="238"/>
      <c r="D962" s="239" t="s">
        <v>217</v>
      </c>
      <c r="E962" s="258" t="s">
        <v>19</v>
      </c>
      <c r="F962" s="240" t="s">
        <v>785</v>
      </c>
      <c r="G962" s="238"/>
      <c r="H962" s="241">
        <v>444.72000000000003</v>
      </c>
      <c r="I962" s="242"/>
      <c r="J962" s="238"/>
      <c r="K962" s="238"/>
      <c r="L962" s="243"/>
      <c r="M962" s="244"/>
      <c r="N962" s="245"/>
      <c r="O962" s="245"/>
      <c r="P962" s="245"/>
      <c r="Q962" s="245"/>
      <c r="R962" s="245"/>
      <c r="S962" s="245"/>
      <c r="T962" s="246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7" t="s">
        <v>217</v>
      </c>
      <c r="AU962" s="247" t="s">
        <v>85</v>
      </c>
      <c r="AV962" s="13" t="s">
        <v>85</v>
      </c>
      <c r="AW962" s="13" t="s">
        <v>37</v>
      </c>
      <c r="AX962" s="13" t="s">
        <v>75</v>
      </c>
      <c r="AY962" s="247" t="s">
        <v>147</v>
      </c>
    </row>
    <row r="963" s="15" customFormat="1">
      <c r="A963" s="15"/>
      <c r="B963" s="259"/>
      <c r="C963" s="260"/>
      <c r="D963" s="239" t="s">
        <v>217</v>
      </c>
      <c r="E963" s="261" t="s">
        <v>19</v>
      </c>
      <c r="F963" s="262" t="s">
        <v>233</v>
      </c>
      <c r="G963" s="260"/>
      <c r="H963" s="263">
        <v>2548.3000000000002</v>
      </c>
      <c r="I963" s="264"/>
      <c r="J963" s="260"/>
      <c r="K963" s="260"/>
      <c r="L963" s="265"/>
      <c r="M963" s="266"/>
      <c r="N963" s="267"/>
      <c r="O963" s="267"/>
      <c r="P963" s="267"/>
      <c r="Q963" s="267"/>
      <c r="R963" s="267"/>
      <c r="S963" s="267"/>
      <c r="T963" s="268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69" t="s">
        <v>217</v>
      </c>
      <c r="AU963" s="269" t="s">
        <v>85</v>
      </c>
      <c r="AV963" s="15" t="s">
        <v>153</v>
      </c>
      <c r="AW963" s="15" t="s">
        <v>37</v>
      </c>
      <c r="AX963" s="15" t="s">
        <v>83</v>
      </c>
      <c r="AY963" s="269" t="s">
        <v>147</v>
      </c>
    </row>
    <row r="964" s="2" customFormat="1" ht="49.05" customHeight="1">
      <c r="A964" s="40"/>
      <c r="B964" s="41"/>
      <c r="C964" s="207" t="s">
        <v>786</v>
      </c>
      <c r="D964" s="207" t="s">
        <v>149</v>
      </c>
      <c r="E964" s="208" t="s">
        <v>787</v>
      </c>
      <c r="F964" s="209" t="s">
        <v>788</v>
      </c>
      <c r="G964" s="210" t="s">
        <v>159</v>
      </c>
      <c r="H964" s="211">
        <v>458694</v>
      </c>
      <c r="I964" s="212"/>
      <c r="J964" s="213">
        <f>ROUND(I964*H964,2)</f>
        <v>0</v>
      </c>
      <c r="K964" s="214"/>
      <c r="L964" s="46"/>
      <c r="M964" s="215" t="s">
        <v>19</v>
      </c>
      <c r="N964" s="216" t="s">
        <v>46</v>
      </c>
      <c r="O964" s="86"/>
      <c r="P964" s="217">
        <f>O964*H964</f>
        <v>0</v>
      </c>
      <c r="Q964" s="217">
        <v>0</v>
      </c>
      <c r="R964" s="217">
        <f>Q964*H964</f>
        <v>0</v>
      </c>
      <c r="S964" s="217">
        <v>0</v>
      </c>
      <c r="T964" s="218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19" t="s">
        <v>153</v>
      </c>
      <c r="AT964" s="219" t="s">
        <v>149</v>
      </c>
      <c r="AU964" s="219" t="s">
        <v>85</v>
      </c>
      <c r="AY964" s="19" t="s">
        <v>147</v>
      </c>
      <c r="BE964" s="220">
        <f>IF(N964="základní",J964,0)</f>
        <v>0</v>
      </c>
      <c r="BF964" s="220">
        <f>IF(N964="snížená",J964,0)</f>
        <v>0</v>
      </c>
      <c r="BG964" s="220">
        <f>IF(N964="zákl. přenesená",J964,0)</f>
        <v>0</v>
      </c>
      <c r="BH964" s="220">
        <f>IF(N964="sníž. přenesená",J964,0)</f>
        <v>0</v>
      </c>
      <c r="BI964" s="220">
        <f>IF(N964="nulová",J964,0)</f>
        <v>0</v>
      </c>
      <c r="BJ964" s="19" t="s">
        <v>83</v>
      </c>
      <c r="BK964" s="220">
        <f>ROUND(I964*H964,2)</f>
        <v>0</v>
      </c>
      <c r="BL964" s="19" t="s">
        <v>153</v>
      </c>
      <c r="BM964" s="219" t="s">
        <v>789</v>
      </c>
    </row>
    <row r="965" s="2" customFormat="1">
      <c r="A965" s="40"/>
      <c r="B965" s="41"/>
      <c r="C965" s="42"/>
      <c r="D965" s="221" t="s">
        <v>155</v>
      </c>
      <c r="E965" s="42"/>
      <c r="F965" s="222" t="s">
        <v>790</v>
      </c>
      <c r="G965" s="42"/>
      <c r="H965" s="42"/>
      <c r="I965" s="223"/>
      <c r="J965" s="42"/>
      <c r="K965" s="42"/>
      <c r="L965" s="46"/>
      <c r="M965" s="224"/>
      <c r="N965" s="225"/>
      <c r="O965" s="86"/>
      <c r="P965" s="86"/>
      <c r="Q965" s="86"/>
      <c r="R965" s="86"/>
      <c r="S965" s="86"/>
      <c r="T965" s="87"/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T965" s="19" t="s">
        <v>155</v>
      </c>
      <c r="AU965" s="19" t="s">
        <v>85</v>
      </c>
    </row>
    <row r="966" s="14" customFormat="1">
      <c r="A966" s="14"/>
      <c r="B966" s="248"/>
      <c r="C966" s="249"/>
      <c r="D966" s="239" t="s">
        <v>217</v>
      </c>
      <c r="E966" s="250" t="s">
        <v>19</v>
      </c>
      <c r="F966" s="251" t="s">
        <v>791</v>
      </c>
      <c r="G966" s="249"/>
      <c r="H966" s="250" t="s">
        <v>19</v>
      </c>
      <c r="I966" s="252"/>
      <c r="J966" s="249"/>
      <c r="K966" s="249"/>
      <c r="L966" s="253"/>
      <c r="M966" s="254"/>
      <c r="N966" s="255"/>
      <c r="O966" s="255"/>
      <c r="P966" s="255"/>
      <c r="Q966" s="255"/>
      <c r="R966" s="255"/>
      <c r="S966" s="255"/>
      <c r="T966" s="256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7" t="s">
        <v>217</v>
      </c>
      <c r="AU966" s="257" t="s">
        <v>85</v>
      </c>
      <c r="AV966" s="14" t="s">
        <v>83</v>
      </c>
      <c r="AW966" s="14" t="s">
        <v>37</v>
      </c>
      <c r="AX966" s="14" t="s">
        <v>75</v>
      </c>
      <c r="AY966" s="257" t="s">
        <v>147</v>
      </c>
    </row>
    <row r="967" s="13" customFormat="1">
      <c r="A967" s="13"/>
      <c r="B967" s="237"/>
      <c r="C967" s="238"/>
      <c r="D967" s="239" t="s">
        <v>217</v>
      </c>
      <c r="E967" s="258" t="s">
        <v>19</v>
      </c>
      <c r="F967" s="240" t="s">
        <v>792</v>
      </c>
      <c r="G967" s="238"/>
      <c r="H967" s="241">
        <v>458694</v>
      </c>
      <c r="I967" s="242"/>
      <c r="J967" s="238"/>
      <c r="K967" s="238"/>
      <c r="L967" s="243"/>
      <c r="M967" s="244"/>
      <c r="N967" s="245"/>
      <c r="O967" s="245"/>
      <c r="P967" s="245"/>
      <c r="Q967" s="245"/>
      <c r="R967" s="245"/>
      <c r="S967" s="245"/>
      <c r="T967" s="246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7" t="s">
        <v>217</v>
      </c>
      <c r="AU967" s="247" t="s">
        <v>85</v>
      </c>
      <c r="AV967" s="13" t="s">
        <v>85</v>
      </c>
      <c r="AW967" s="13" t="s">
        <v>37</v>
      </c>
      <c r="AX967" s="13" t="s">
        <v>83</v>
      </c>
      <c r="AY967" s="247" t="s">
        <v>147</v>
      </c>
    </row>
    <row r="968" s="2" customFormat="1" ht="44.25" customHeight="1">
      <c r="A968" s="40"/>
      <c r="B968" s="41"/>
      <c r="C968" s="207" t="s">
        <v>793</v>
      </c>
      <c r="D968" s="207" t="s">
        <v>149</v>
      </c>
      <c r="E968" s="208" t="s">
        <v>794</v>
      </c>
      <c r="F968" s="209" t="s">
        <v>795</v>
      </c>
      <c r="G968" s="210" t="s">
        <v>159</v>
      </c>
      <c r="H968" s="211">
        <v>2548.3000000000002</v>
      </c>
      <c r="I968" s="212"/>
      <c r="J968" s="213">
        <f>ROUND(I968*H968,2)</f>
        <v>0</v>
      </c>
      <c r="K968" s="214"/>
      <c r="L968" s="46"/>
      <c r="M968" s="215" t="s">
        <v>19</v>
      </c>
      <c r="N968" s="216" t="s">
        <v>46</v>
      </c>
      <c r="O968" s="86"/>
      <c r="P968" s="217">
        <f>O968*H968</f>
        <v>0</v>
      </c>
      <c r="Q968" s="217">
        <v>0</v>
      </c>
      <c r="R968" s="217">
        <f>Q968*H968</f>
        <v>0</v>
      </c>
      <c r="S968" s="217">
        <v>0</v>
      </c>
      <c r="T968" s="218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19" t="s">
        <v>153</v>
      </c>
      <c r="AT968" s="219" t="s">
        <v>149</v>
      </c>
      <c r="AU968" s="219" t="s">
        <v>85</v>
      </c>
      <c r="AY968" s="19" t="s">
        <v>147</v>
      </c>
      <c r="BE968" s="220">
        <f>IF(N968="základní",J968,0)</f>
        <v>0</v>
      </c>
      <c r="BF968" s="220">
        <f>IF(N968="snížená",J968,0)</f>
        <v>0</v>
      </c>
      <c r="BG968" s="220">
        <f>IF(N968="zákl. přenesená",J968,0)</f>
        <v>0</v>
      </c>
      <c r="BH968" s="220">
        <f>IF(N968="sníž. přenesená",J968,0)</f>
        <v>0</v>
      </c>
      <c r="BI968" s="220">
        <f>IF(N968="nulová",J968,0)</f>
        <v>0</v>
      </c>
      <c r="BJ968" s="19" t="s">
        <v>83</v>
      </c>
      <c r="BK968" s="220">
        <f>ROUND(I968*H968,2)</f>
        <v>0</v>
      </c>
      <c r="BL968" s="19" t="s">
        <v>153</v>
      </c>
      <c r="BM968" s="219" t="s">
        <v>796</v>
      </c>
    </row>
    <row r="969" s="2" customFormat="1">
      <c r="A969" s="40"/>
      <c r="B969" s="41"/>
      <c r="C969" s="42"/>
      <c r="D969" s="221" t="s">
        <v>155</v>
      </c>
      <c r="E969" s="42"/>
      <c r="F969" s="222" t="s">
        <v>797</v>
      </c>
      <c r="G969" s="42"/>
      <c r="H969" s="42"/>
      <c r="I969" s="223"/>
      <c r="J969" s="42"/>
      <c r="K969" s="42"/>
      <c r="L969" s="46"/>
      <c r="M969" s="224"/>
      <c r="N969" s="225"/>
      <c r="O969" s="86"/>
      <c r="P969" s="86"/>
      <c r="Q969" s="86"/>
      <c r="R969" s="86"/>
      <c r="S969" s="86"/>
      <c r="T969" s="87"/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T969" s="19" t="s">
        <v>155</v>
      </c>
      <c r="AU969" s="19" t="s">
        <v>85</v>
      </c>
    </row>
    <row r="970" s="13" customFormat="1">
      <c r="A970" s="13"/>
      <c r="B970" s="237"/>
      <c r="C970" s="238"/>
      <c r="D970" s="239" t="s">
        <v>217</v>
      </c>
      <c r="E970" s="258" t="s">
        <v>19</v>
      </c>
      <c r="F970" s="240" t="s">
        <v>798</v>
      </c>
      <c r="G970" s="238"/>
      <c r="H970" s="241">
        <v>2548.3000000000002</v>
      </c>
      <c r="I970" s="242"/>
      <c r="J970" s="238"/>
      <c r="K970" s="238"/>
      <c r="L970" s="243"/>
      <c r="M970" s="244"/>
      <c r="N970" s="245"/>
      <c r="O970" s="245"/>
      <c r="P970" s="245"/>
      <c r="Q970" s="245"/>
      <c r="R970" s="245"/>
      <c r="S970" s="245"/>
      <c r="T970" s="246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7" t="s">
        <v>217</v>
      </c>
      <c r="AU970" s="247" t="s">
        <v>85</v>
      </c>
      <c r="AV970" s="13" t="s">
        <v>85</v>
      </c>
      <c r="AW970" s="13" t="s">
        <v>37</v>
      </c>
      <c r="AX970" s="13" t="s">
        <v>83</v>
      </c>
      <c r="AY970" s="247" t="s">
        <v>147</v>
      </c>
    </row>
    <row r="971" s="2" customFormat="1" ht="24.15" customHeight="1">
      <c r="A971" s="40"/>
      <c r="B971" s="41"/>
      <c r="C971" s="207" t="s">
        <v>799</v>
      </c>
      <c r="D971" s="207" t="s">
        <v>149</v>
      </c>
      <c r="E971" s="208" t="s">
        <v>800</v>
      </c>
      <c r="F971" s="209" t="s">
        <v>801</v>
      </c>
      <c r="G971" s="210" t="s">
        <v>159</v>
      </c>
      <c r="H971" s="211">
        <v>2548.3000000000002</v>
      </c>
      <c r="I971" s="212"/>
      <c r="J971" s="213">
        <f>ROUND(I971*H971,2)</f>
        <v>0</v>
      </c>
      <c r="K971" s="214"/>
      <c r="L971" s="46"/>
      <c r="M971" s="215" t="s">
        <v>19</v>
      </c>
      <c r="N971" s="216" t="s">
        <v>46</v>
      </c>
      <c r="O971" s="86"/>
      <c r="P971" s="217">
        <f>O971*H971</f>
        <v>0</v>
      </c>
      <c r="Q971" s="217">
        <v>0</v>
      </c>
      <c r="R971" s="217">
        <f>Q971*H971</f>
        <v>0</v>
      </c>
      <c r="S971" s="217">
        <v>0</v>
      </c>
      <c r="T971" s="218">
        <f>S971*H971</f>
        <v>0</v>
      </c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R971" s="219" t="s">
        <v>153</v>
      </c>
      <c r="AT971" s="219" t="s">
        <v>149</v>
      </c>
      <c r="AU971" s="219" t="s">
        <v>85</v>
      </c>
      <c r="AY971" s="19" t="s">
        <v>147</v>
      </c>
      <c r="BE971" s="220">
        <f>IF(N971="základní",J971,0)</f>
        <v>0</v>
      </c>
      <c r="BF971" s="220">
        <f>IF(N971="snížená",J971,0)</f>
        <v>0</v>
      </c>
      <c r="BG971" s="220">
        <f>IF(N971="zákl. přenesená",J971,0)</f>
        <v>0</v>
      </c>
      <c r="BH971" s="220">
        <f>IF(N971="sníž. přenesená",J971,0)</f>
        <v>0</v>
      </c>
      <c r="BI971" s="220">
        <f>IF(N971="nulová",J971,0)</f>
        <v>0</v>
      </c>
      <c r="BJ971" s="19" t="s">
        <v>83</v>
      </c>
      <c r="BK971" s="220">
        <f>ROUND(I971*H971,2)</f>
        <v>0</v>
      </c>
      <c r="BL971" s="19" t="s">
        <v>153</v>
      </c>
      <c r="BM971" s="219" t="s">
        <v>802</v>
      </c>
    </row>
    <row r="972" s="2" customFormat="1">
      <c r="A972" s="40"/>
      <c r="B972" s="41"/>
      <c r="C972" s="42"/>
      <c r="D972" s="221" t="s">
        <v>155</v>
      </c>
      <c r="E972" s="42"/>
      <c r="F972" s="222" t="s">
        <v>803</v>
      </c>
      <c r="G972" s="42"/>
      <c r="H972" s="42"/>
      <c r="I972" s="223"/>
      <c r="J972" s="42"/>
      <c r="K972" s="42"/>
      <c r="L972" s="46"/>
      <c r="M972" s="224"/>
      <c r="N972" s="225"/>
      <c r="O972" s="86"/>
      <c r="P972" s="86"/>
      <c r="Q972" s="86"/>
      <c r="R972" s="86"/>
      <c r="S972" s="86"/>
      <c r="T972" s="87"/>
      <c r="U972" s="40"/>
      <c r="V972" s="40"/>
      <c r="W972" s="40"/>
      <c r="X972" s="40"/>
      <c r="Y972" s="40"/>
      <c r="Z972" s="40"/>
      <c r="AA972" s="40"/>
      <c r="AB972" s="40"/>
      <c r="AC972" s="40"/>
      <c r="AD972" s="40"/>
      <c r="AE972" s="40"/>
      <c r="AT972" s="19" t="s">
        <v>155</v>
      </c>
      <c r="AU972" s="19" t="s">
        <v>85</v>
      </c>
    </row>
    <row r="973" s="14" customFormat="1">
      <c r="A973" s="14"/>
      <c r="B973" s="248"/>
      <c r="C973" s="249"/>
      <c r="D973" s="239" t="s">
        <v>217</v>
      </c>
      <c r="E973" s="250" t="s">
        <v>19</v>
      </c>
      <c r="F973" s="251" t="s">
        <v>291</v>
      </c>
      <c r="G973" s="249"/>
      <c r="H973" s="250" t="s">
        <v>19</v>
      </c>
      <c r="I973" s="252"/>
      <c r="J973" s="249"/>
      <c r="K973" s="249"/>
      <c r="L973" s="253"/>
      <c r="M973" s="254"/>
      <c r="N973" s="255"/>
      <c r="O973" s="255"/>
      <c r="P973" s="255"/>
      <c r="Q973" s="255"/>
      <c r="R973" s="255"/>
      <c r="S973" s="255"/>
      <c r="T973" s="256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7" t="s">
        <v>217</v>
      </c>
      <c r="AU973" s="257" t="s">
        <v>85</v>
      </c>
      <c r="AV973" s="14" t="s">
        <v>83</v>
      </c>
      <c r="AW973" s="14" t="s">
        <v>37</v>
      </c>
      <c r="AX973" s="14" t="s">
        <v>75</v>
      </c>
      <c r="AY973" s="257" t="s">
        <v>147</v>
      </c>
    </row>
    <row r="974" s="13" customFormat="1">
      <c r="A974" s="13"/>
      <c r="B974" s="237"/>
      <c r="C974" s="238"/>
      <c r="D974" s="239" t="s">
        <v>217</v>
      </c>
      <c r="E974" s="258" t="s">
        <v>19</v>
      </c>
      <c r="F974" s="240" t="s">
        <v>781</v>
      </c>
      <c r="G974" s="238"/>
      <c r="H974" s="241">
        <v>558.96000000000004</v>
      </c>
      <c r="I974" s="242"/>
      <c r="J974" s="238"/>
      <c r="K974" s="238"/>
      <c r="L974" s="243"/>
      <c r="M974" s="244"/>
      <c r="N974" s="245"/>
      <c r="O974" s="245"/>
      <c r="P974" s="245"/>
      <c r="Q974" s="245"/>
      <c r="R974" s="245"/>
      <c r="S974" s="245"/>
      <c r="T974" s="246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7" t="s">
        <v>217</v>
      </c>
      <c r="AU974" s="247" t="s">
        <v>85</v>
      </c>
      <c r="AV974" s="13" t="s">
        <v>85</v>
      </c>
      <c r="AW974" s="13" t="s">
        <v>37</v>
      </c>
      <c r="AX974" s="13" t="s">
        <v>75</v>
      </c>
      <c r="AY974" s="247" t="s">
        <v>147</v>
      </c>
    </row>
    <row r="975" s="14" customFormat="1">
      <c r="A975" s="14"/>
      <c r="B975" s="248"/>
      <c r="C975" s="249"/>
      <c r="D975" s="239" t="s">
        <v>217</v>
      </c>
      <c r="E975" s="250" t="s">
        <v>19</v>
      </c>
      <c r="F975" s="251" t="s">
        <v>315</v>
      </c>
      <c r="G975" s="249"/>
      <c r="H975" s="250" t="s">
        <v>19</v>
      </c>
      <c r="I975" s="252"/>
      <c r="J975" s="249"/>
      <c r="K975" s="249"/>
      <c r="L975" s="253"/>
      <c r="M975" s="254"/>
      <c r="N975" s="255"/>
      <c r="O975" s="255"/>
      <c r="P975" s="255"/>
      <c r="Q975" s="255"/>
      <c r="R975" s="255"/>
      <c r="S975" s="255"/>
      <c r="T975" s="256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7" t="s">
        <v>217</v>
      </c>
      <c r="AU975" s="257" t="s">
        <v>85</v>
      </c>
      <c r="AV975" s="14" t="s">
        <v>83</v>
      </c>
      <c r="AW975" s="14" t="s">
        <v>37</v>
      </c>
      <c r="AX975" s="14" t="s">
        <v>75</v>
      </c>
      <c r="AY975" s="257" t="s">
        <v>147</v>
      </c>
    </row>
    <row r="976" s="13" customFormat="1">
      <c r="A976" s="13"/>
      <c r="B976" s="237"/>
      <c r="C976" s="238"/>
      <c r="D976" s="239" t="s">
        <v>217</v>
      </c>
      <c r="E976" s="258" t="s">
        <v>19</v>
      </c>
      <c r="F976" s="240" t="s">
        <v>782</v>
      </c>
      <c r="G976" s="238"/>
      <c r="H976" s="241">
        <v>167.62000000000001</v>
      </c>
      <c r="I976" s="242"/>
      <c r="J976" s="238"/>
      <c r="K976" s="238"/>
      <c r="L976" s="243"/>
      <c r="M976" s="244"/>
      <c r="N976" s="245"/>
      <c r="O976" s="245"/>
      <c r="P976" s="245"/>
      <c r="Q976" s="245"/>
      <c r="R976" s="245"/>
      <c r="S976" s="245"/>
      <c r="T976" s="246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7" t="s">
        <v>217</v>
      </c>
      <c r="AU976" s="247" t="s">
        <v>85</v>
      </c>
      <c r="AV976" s="13" t="s">
        <v>85</v>
      </c>
      <c r="AW976" s="13" t="s">
        <v>37</v>
      </c>
      <c r="AX976" s="13" t="s">
        <v>75</v>
      </c>
      <c r="AY976" s="247" t="s">
        <v>147</v>
      </c>
    </row>
    <row r="977" s="14" customFormat="1">
      <c r="A977" s="14"/>
      <c r="B977" s="248"/>
      <c r="C977" s="249"/>
      <c r="D977" s="239" t="s">
        <v>217</v>
      </c>
      <c r="E977" s="250" t="s">
        <v>19</v>
      </c>
      <c r="F977" s="251" t="s">
        <v>295</v>
      </c>
      <c r="G977" s="249"/>
      <c r="H977" s="250" t="s">
        <v>19</v>
      </c>
      <c r="I977" s="252"/>
      <c r="J977" s="249"/>
      <c r="K977" s="249"/>
      <c r="L977" s="253"/>
      <c r="M977" s="254"/>
      <c r="N977" s="255"/>
      <c r="O977" s="255"/>
      <c r="P977" s="255"/>
      <c r="Q977" s="255"/>
      <c r="R977" s="255"/>
      <c r="S977" s="255"/>
      <c r="T977" s="256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7" t="s">
        <v>217</v>
      </c>
      <c r="AU977" s="257" t="s">
        <v>85</v>
      </c>
      <c r="AV977" s="14" t="s">
        <v>83</v>
      </c>
      <c r="AW977" s="14" t="s">
        <v>37</v>
      </c>
      <c r="AX977" s="14" t="s">
        <v>75</v>
      </c>
      <c r="AY977" s="257" t="s">
        <v>147</v>
      </c>
    </row>
    <row r="978" s="13" customFormat="1">
      <c r="A978" s="13"/>
      <c r="B978" s="237"/>
      <c r="C978" s="238"/>
      <c r="D978" s="239" t="s">
        <v>217</v>
      </c>
      <c r="E978" s="258" t="s">
        <v>19</v>
      </c>
      <c r="F978" s="240" t="s">
        <v>783</v>
      </c>
      <c r="G978" s="238"/>
      <c r="H978" s="241">
        <v>271.31999999999999</v>
      </c>
      <c r="I978" s="242"/>
      <c r="J978" s="238"/>
      <c r="K978" s="238"/>
      <c r="L978" s="243"/>
      <c r="M978" s="244"/>
      <c r="N978" s="245"/>
      <c r="O978" s="245"/>
      <c r="P978" s="245"/>
      <c r="Q978" s="245"/>
      <c r="R978" s="245"/>
      <c r="S978" s="245"/>
      <c r="T978" s="246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47" t="s">
        <v>217</v>
      </c>
      <c r="AU978" s="247" t="s">
        <v>85</v>
      </c>
      <c r="AV978" s="13" t="s">
        <v>85</v>
      </c>
      <c r="AW978" s="13" t="s">
        <v>37</v>
      </c>
      <c r="AX978" s="13" t="s">
        <v>75</v>
      </c>
      <c r="AY978" s="247" t="s">
        <v>147</v>
      </c>
    </row>
    <row r="979" s="14" customFormat="1">
      <c r="A979" s="14"/>
      <c r="B979" s="248"/>
      <c r="C979" s="249"/>
      <c r="D979" s="239" t="s">
        <v>217</v>
      </c>
      <c r="E979" s="250" t="s">
        <v>19</v>
      </c>
      <c r="F979" s="251" t="s">
        <v>288</v>
      </c>
      <c r="G979" s="249"/>
      <c r="H979" s="250" t="s">
        <v>19</v>
      </c>
      <c r="I979" s="252"/>
      <c r="J979" s="249"/>
      <c r="K979" s="249"/>
      <c r="L979" s="253"/>
      <c r="M979" s="254"/>
      <c r="N979" s="255"/>
      <c r="O979" s="255"/>
      <c r="P979" s="255"/>
      <c r="Q979" s="255"/>
      <c r="R979" s="255"/>
      <c r="S979" s="255"/>
      <c r="T979" s="256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7" t="s">
        <v>217</v>
      </c>
      <c r="AU979" s="257" t="s">
        <v>85</v>
      </c>
      <c r="AV979" s="14" t="s">
        <v>83</v>
      </c>
      <c r="AW979" s="14" t="s">
        <v>37</v>
      </c>
      <c r="AX979" s="14" t="s">
        <v>75</v>
      </c>
      <c r="AY979" s="257" t="s">
        <v>147</v>
      </c>
    </row>
    <row r="980" s="13" customFormat="1">
      <c r="A980" s="13"/>
      <c r="B980" s="237"/>
      <c r="C980" s="238"/>
      <c r="D980" s="239" t="s">
        <v>217</v>
      </c>
      <c r="E980" s="258" t="s">
        <v>19</v>
      </c>
      <c r="F980" s="240" t="s">
        <v>781</v>
      </c>
      <c r="G980" s="238"/>
      <c r="H980" s="241">
        <v>558.96000000000004</v>
      </c>
      <c r="I980" s="242"/>
      <c r="J980" s="238"/>
      <c r="K980" s="238"/>
      <c r="L980" s="243"/>
      <c r="M980" s="244"/>
      <c r="N980" s="245"/>
      <c r="O980" s="245"/>
      <c r="P980" s="245"/>
      <c r="Q980" s="245"/>
      <c r="R980" s="245"/>
      <c r="S980" s="245"/>
      <c r="T980" s="246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7" t="s">
        <v>217</v>
      </c>
      <c r="AU980" s="247" t="s">
        <v>85</v>
      </c>
      <c r="AV980" s="13" t="s">
        <v>85</v>
      </c>
      <c r="AW980" s="13" t="s">
        <v>37</v>
      </c>
      <c r="AX980" s="13" t="s">
        <v>75</v>
      </c>
      <c r="AY980" s="247" t="s">
        <v>147</v>
      </c>
    </row>
    <row r="981" s="14" customFormat="1">
      <c r="A981" s="14"/>
      <c r="B981" s="248"/>
      <c r="C981" s="249"/>
      <c r="D981" s="239" t="s">
        <v>217</v>
      </c>
      <c r="E981" s="250" t="s">
        <v>19</v>
      </c>
      <c r="F981" s="251" t="s">
        <v>297</v>
      </c>
      <c r="G981" s="249"/>
      <c r="H981" s="250" t="s">
        <v>19</v>
      </c>
      <c r="I981" s="252"/>
      <c r="J981" s="249"/>
      <c r="K981" s="249"/>
      <c r="L981" s="253"/>
      <c r="M981" s="254"/>
      <c r="N981" s="255"/>
      <c r="O981" s="255"/>
      <c r="P981" s="255"/>
      <c r="Q981" s="255"/>
      <c r="R981" s="255"/>
      <c r="S981" s="255"/>
      <c r="T981" s="256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7" t="s">
        <v>217</v>
      </c>
      <c r="AU981" s="257" t="s">
        <v>85</v>
      </c>
      <c r="AV981" s="14" t="s">
        <v>83</v>
      </c>
      <c r="AW981" s="14" t="s">
        <v>37</v>
      </c>
      <c r="AX981" s="14" t="s">
        <v>75</v>
      </c>
      <c r="AY981" s="257" t="s">
        <v>147</v>
      </c>
    </row>
    <row r="982" s="13" customFormat="1">
      <c r="A982" s="13"/>
      <c r="B982" s="237"/>
      <c r="C982" s="238"/>
      <c r="D982" s="239" t="s">
        <v>217</v>
      </c>
      <c r="E982" s="258" t="s">
        <v>19</v>
      </c>
      <c r="F982" s="240" t="s">
        <v>784</v>
      </c>
      <c r="G982" s="238"/>
      <c r="H982" s="241">
        <v>546.72000000000003</v>
      </c>
      <c r="I982" s="242"/>
      <c r="J982" s="238"/>
      <c r="K982" s="238"/>
      <c r="L982" s="243"/>
      <c r="M982" s="244"/>
      <c r="N982" s="245"/>
      <c r="O982" s="245"/>
      <c r="P982" s="245"/>
      <c r="Q982" s="245"/>
      <c r="R982" s="245"/>
      <c r="S982" s="245"/>
      <c r="T982" s="246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7" t="s">
        <v>217</v>
      </c>
      <c r="AU982" s="247" t="s">
        <v>85</v>
      </c>
      <c r="AV982" s="13" t="s">
        <v>85</v>
      </c>
      <c r="AW982" s="13" t="s">
        <v>37</v>
      </c>
      <c r="AX982" s="13" t="s">
        <v>75</v>
      </c>
      <c r="AY982" s="247" t="s">
        <v>147</v>
      </c>
    </row>
    <row r="983" s="14" customFormat="1">
      <c r="A983" s="14"/>
      <c r="B983" s="248"/>
      <c r="C983" s="249"/>
      <c r="D983" s="239" t="s">
        <v>217</v>
      </c>
      <c r="E983" s="250" t="s">
        <v>19</v>
      </c>
      <c r="F983" s="251" t="s">
        <v>299</v>
      </c>
      <c r="G983" s="249"/>
      <c r="H983" s="250" t="s">
        <v>19</v>
      </c>
      <c r="I983" s="252"/>
      <c r="J983" s="249"/>
      <c r="K983" s="249"/>
      <c r="L983" s="253"/>
      <c r="M983" s="254"/>
      <c r="N983" s="255"/>
      <c r="O983" s="255"/>
      <c r="P983" s="255"/>
      <c r="Q983" s="255"/>
      <c r="R983" s="255"/>
      <c r="S983" s="255"/>
      <c r="T983" s="256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7" t="s">
        <v>217</v>
      </c>
      <c r="AU983" s="257" t="s">
        <v>85</v>
      </c>
      <c r="AV983" s="14" t="s">
        <v>83</v>
      </c>
      <c r="AW983" s="14" t="s">
        <v>37</v>
      </c>
      <c r="AX983" s="14" t="s">
        <v>75</v>
      </c>
      <c r="AY983" s="257" t="s">
        <v>147</v>
      </c>
    </row>
    <row r="984" s="13" customFormat="1">
      <c r="A984" s="13"/>
      <c r="B984" s="237"/>
      <c r="C984" s="238"/>
      <c r="D984" s="239" t="s">
        <v>217</v>
      </c>
      <c r="E984" s="258" t="s">
        <v>19</v>
      </c>
      <c r="F984" s="240" t="s">
        <v>785</v>
      </c>
      <c r="G984" s="238"/>
      <c r="H984" s="241">
        <v>444.72000000000003</v>
      </c>
      <c r="I984" s="242"/>
      <c r="J984" s="238"/>
      <c r="K984" s="238"/>
      <c r="L984" s="243"/>
      <c r="M984" s="244"/>
      <c r="N984" s="245"/>
      <c r="O984" s="245"/>
      <c r="P984" s="245"/>
      <c r="Q984" s="245"/>
      <c r="R984" s="245"/>
      <c r="S984" s="245"/>
      <c r="T984" s="246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7" t="s">
        <v>217</v>
      </c>
      <c r="AU984" s="247" t="s">
        <v>85</v>
      </c>
      <c r="AV984" s="13" t="s">
        <v>85</v>
      </c>
      <c r="AW984" s="13" t="s">
        <v>37</v>
      </c>
      <c r="AX984" s="13" t="s">
        <v>75</v>
      </c>
      <c r="AY984" s="247" t="s">
        <v>147</v>
      </c>
    </row>
    <row r="985" s="15" customFormat="1">
      <c r="A985" s="15"/>
      <c r="B985" s="259"/>
      <c r="C985" s="260"/>
      <c r="D985" s="239" t="s">
        <v>217</v>
      </c>
      <c r="E985" s="261" t="s">
        <v>19</v>
      </c>
      <c r="F985" s="262" t="s">
        <v>233</v>
      </c>
      <c r="G985" s="260"/>
      <c r="H985" s="263">
        <v>2548.3000000000002</v>
      </c>
      <c r="I985" s="264"/>
      <c r="J985" s="260"/>
      <c r="K985" s="260"/>
      <c r="L985" s="265"/>
      <c r="M985" s="266"/>
      <c r="N985" s="267"/>
      <c r="O985" s="267"/>
      <c r="P985" s="267"/>
      <c r="Q985" s="267"/>
      <c r="R985" s="267"/>
      <c r="S985" s="267"/>
      <c r="T985" s="268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69" t="s">
        <v>217</v>
      </c>
      <c r="AU985" s="269" t="s">
        <v>85</v>
      </c>
      <c r="AV985" s="15" t="s">
        <v>153</v>
      </c>
      <c r="AW985" s="15" t="s">
        <v>37</v>
      </c>
      <c r="AX985" s="15" t="s">
        <v>83</v>
      </c>
      <c r="AY985" s="269" t="s">
        <v>147</v>
      </c>
    </row>
    <row r="986" s="2" customFormat="1" ht="33" customHeight="1">
      <c r="A986" s="40"/>
      <c r="B986" s="41"/>
      <c r="C986" s="207" t="s">
        <v>804</v>
      </c>
      <c r="D986" s="207" t="s">
        <v>149</v>
      </c>
      <c r="E986" s="208" t="s">
        <v>805</v>
      </c>
      <c r="F986" s="209" t="s">
        <v>806</v>
      </c>
      <c r="G986" s="210" t="s">
        <v>159</v>
      </c>
      <c r="H986" s="211">
        <v>458694</v>
      </c>
      <c r="I986" s="212"/>
      <c r="J986" s="213">
        <f>ROUND(I986*H986,2)</f>
        <v>0</v>
      </c>
      <c r="K986" s="214"/>
      <c r="L986" s="46"/>
      <c r="M986" s="215" t="s">
        <v>19</v>
      </c>
      <c r="N986" s="216" t="s">
        <v>46</v>
      </c>
      <c r="O986" s="86"/>
      <c r="P986" s="217">
        <f>O986*H986</f>
        <v>0</v>
      </c>
      <c r="Q986" s="217">
        <v>0</v>
      </c>
      <c r="R986" s="217">
        <f>Q986*H986</f>
        <v>0</v>
      </c>
      <c r="S986" s="217">
        <v>0</v>
      </c>
      <c r="T986" s="218">
        <f>S986*H986</f>
        <v>0</v>
      </c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R986" s="219" t="s">
        <v>153</v>
      </c>
      <c r="AT986" s="219" t="s">
        <v>149</v>
      </c>
      <c r="AU986" s="219" t="s">
        <v>85</v>
      </c>
      <c r="AY986" s="19" t="s">
        <v>147</v>
      </c>
      <c r="BE986" s="220">
        <f>IF(N986="základní",J986,0)</f>
        <v>0</v>
      </c>
      <c r="BF986" s="220">
        <f>IF(N986="snížená",J986,0)</f>
        <v>0</v>
      </c>
      <c r="BG986" s="220">
        <f>IF(N986="zákl. přenesená",J986,0)</f>
        <v>0</v>
      </c>
      <c r="BH986" s="220">
        <f>IF(N986="sníž. přenesená",J986,0)</f>
        <v>0</v>
      </c>
      <c r="BI986" s="220">
        <f>IF(N986="nulová",J986,0)</f>
        <v>0</v>
      </c>
      <c r="BJ986" s="19" t="s">
        <v>83</v>
      </c>
      <c r="BK986" s="220">
        <f>ROUND(I986*H986,2)</f>
        <v>0</v>
      </c>
      <c r="BL986" s="19" t="s">
        <v>153</v>
      </c>
      <c r="BM986" s="219" t="s">
        <v>807</v>
      </c>
    </row>
    <row r="987" s="2" customFormat="1">
      <c r="A987" s="40"/>
      <c r="B987" s="41"/>
      <c r="C987" s="42"/>
      <c r="D987" s="221" t="s">
        <v>155</v>
      </c>
      <c r="E987" s="42"/>
      <c r="F987" s="222" t="s">
        <v>808</v>
      </c>
      <c r="G987" s="42"/>
      <c r="H987" s="42"/>
      <c r="I987" s="223"/>
      <c r="J987" s="42"/>
      <c r="K987" s="42"/>
      <c r="L987" s="46"/>
      <c r="M987" s="224"/>
      <c r="N987" s="225"/>
      <c r="O987" s="86"/>
      <c r="P987" s="86"/>
      <c r="Q987" s="86"/>
      <c r="R987" s="86"/>
      <c r="S987" s="86"/>
      <c r="T987" s="87"/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T987" s="19" t="s">
        <v>155</v>
      </c>
      <c r="AU987" s="19" t="s">
        <v>85</v>
      </c>
    </row>
    <row r="988" s="14" customFormat="1">
      <c r="A988" s="14"/>
      <c r="B988" s="248"/>
      <c r="C988" s="249"/>
      <c r="D988" s="239" t="s">
        <v>217</v>
      </c>
      <c r="E988" s="250" t="s">
        <v>19</v>
      </c>
      <c r="F988" s="251" t="s">
        <v>791</v>
      </c>
      <c r="G988" s="249"/>
      <c r="H988" s="250" t="s">
        <v>19</v>
      </c>
      <c r="I988" s="252"/>
      <c r="J988" s="249"/>
      <c r="K988" s="249"/>
      <c r="L988" s="253"/>
      <c r="M988" s="254"/>
      <c r="N988" s="255"/>
      <c r="O988" s="255"/>
      <c r="P988" s="255"/>
      <c r="Q988" s="255"/>
      <c r="R988" s="255"/>
      <c r="S988" s="255"/>
      <c r="T988" s="256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7" t="s">
        <v>217</v>
      </c>
      <c r="AU988" s="257" t="s">
        <v>85</v>
      </c>
      <c r="AV988" s="14" t="s">
        <v>83</v>
      </c>
      <c r="AW988" s="14" t="s">
        <v>37</v>
      </c>
      <c r="AX988" s="14" t="s">
        <v>75</v>
      </c>
      <c r="AY988" s="257" t="s">
        <v>147</v>
      </c>
    </row>
    <row r="989" s="13" customFormat="1">
      <c r="A989" s="13"/>
      <c r="B989" s="237"/>
      <c r="C989" s="238"/>
      <c r="D989" s="239" t="s">
        <v>217</v>
      </c>
      <c r="E989" s="258" t="s">
        <v>19</v>
      </c>
      <c r="F989" s="240" t="s">
        <v>792</v>
      </c>
      <c r="G989" s="238"/>
      <c r="H989" s="241">
        <v>458694</v>
      </c>
      <c r="I989" s="242"/>
      <c r="J989" s="238"/>
      <c r="K989" s="238"/>
      <c r="L989" s="243"/>
      <c r="M989" s="244"/>
      <c r="N989" s="245"/>
      <c r="O989" s="245"/>
      <c r="P989" s="245"/>
      <c r="Q989" s="245"/>
      <c r="R989" s="245"/>
      <c r="S989" s="245"/>
      <c r="T989" s="246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7" t="s">
        <v>217</v>
      </c>
      <c r="AU989" s="247" t="s">
        <v>85</v>
      </c>
      <c r="AV989" s="13" t="s">
        <v>85</v>
      </c>
      <c r="AW989" s="13" t="s">
        <v>37</v>
      </c>
      <c r="AX989" s="13" t="s">
        <v>83</v>
      </c>
      <c r="AY989" s="247" t="s">
        <v>147</v>
      </c>
    </row>
    <row r="990" s="2" customFormat="1" ht="24.15" customHeight="1">
      <c r="A990" s="40"/>
      <c r="B990" s="41"/>
      <c r="C990" s="207" t="s">
        <v>809</v>
      </c>
      <c r="D990" s="207" t="s">
        <v>149</v>
      </c>
      <c r="E990" s="208" t="s">
        <v>810</v>
      </c>
      <c r="F990" s="209" t="s">
        <v>811</v>
      </c>
      <c r="G990" s="210" t="s">
        <v>159</v>
      </c>
      <c r="H990" s="211">
        <v>2548.3000000000002</v>
      </c>
      <c r="I990" s="212"/>
      <c r="J990" s="213">
        <f>ROUND(I990*H990,2)</f>
        <v>0</v>
      </c>
      <c r="K990" s="214"/>
      <c r="L990" s="46"/>
      <c r="M990" s="215" t="s">
        <v>19</v>
      </c>
      <c r="N990" s="216" t="s">
        <v>46</v>
      </c>
      <c r="O990" s="86"/>
      <c r="P990" s="217">
        <f>O990*H990</f>
        <v>0</v>
      </c>
      <c r="Q990" s="217">
        <v>0</v>
      </c>
      <c r="R990" s="217">
        <f>Q990*H990</f>
        <v>0</v>
      </c>
      <c r="S990" s="217">
        <v>0</v>
      </c>
      <c r="T990" s="218">
        <f>S990*H990</f>
        <v>0</v>
      </c>
      <c r="U990" s="40"/>
      <c r="V990" s="40"/>
      <c r="W990" s="40"/>
      <c r="X990" s="40"/>
      <c r="Y990" s="40"/>
      <c r="Z990" s="40"/>
      <c r="AA990" s="40"/>
      <c r="AB990" s="40"/>
      <c r="AC990" s="40"/>
      <c r="AD990" s="40"/>
      <c r="AE990" s="40"/>
      <c r="AR990" s="219" t="s">
        <v>153</v>
      </c>
      <c r="AT990" s="219" t="s">
        <v>149</v>
      </c>
      <c r="AU990" s="219" t="s">
        <v>85</v>
      </c>
      <c r="AY990" s="19" t="s">
        <v>147</v>
      </c>
      <c r="BE990" s="220">
        <f>IF(N990="základní",J990,0)</f>
        <v>0</v>
      </c>
      <c r="BF990" s="220">
        <f>IF(N990="snížená",J990,0)</f>
        <v>0</v>
      </c>
      <c r="BG990" s="220">
        <f>IF(N990="zákl. přenesená",J990,0)</f>
        <v>0</v>
      </c>
      <c r="BH990" s="220">
        <f>IF(N990="sníž. přenesená",J990,0)</f>
        <v>0</v>
      </c>
      <c r="BI990" s="220">
        <f>IF(N990="nulová",J990,0)</f>
        <v>0</v>
      </c>
      <c r="BJ990" s="19" t="s">
        <v>83</v>
      </c>
      <c r="BK990" s="220">
        <f>ROUND(I990*H990,2)</f>
        <v>0</v>
      </c>
      <c r="BL990" s="19" t="s">
        <v>153</v>
      </c>
      <c r="BM990" s="219" t="s">
        <v>812</v>
      </c>
    </row>
    <row r="991" s="2" customFormat="1">
      <c r="A991" s="40"/>
      <c r="B991" s="41"/>
      <c r="C991" s="42"/>
      <c r="D991" s="221" t="s">
        <v>155</v>
      </c>
      <c r="E991" s="42"/>
      <c r="F991" s="222" t="s">
        <v>813</v>
      </c>
      <c r="G991" s="42"/>
      <c r="H991" s="42"/>
      <c r="I991" s="223"/>
      <c r="J991" s="42"/>
      <c r="K991" s="42"/>
      <c r="L991" s="46"/>
      <c r="M991" s="224"/>
      <c r="N991" s="225"/>
      <c r="O991" s="86"/>
      <c r="P991" s="86"/>
      <c r="Q991" s="86"/>
      <c r="R991" s="86"/>
      <c r="S991" s="86"/>
      <c r="T991" s="87"/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T991" s="19" t="s">
        <v>155</v>
      </c>
      <c r="AU991" s="19" t="s">
        <v>85</v>
      </c>
    </row>
    <row r="992" s="13" customFormat="1">
      <c r="A992" s="13"/>
      <c r="B992" s="237"/>
      <c r="C992" s="238"/>
      <c r="D992" s="239" t="s">
        <v>217</v>
      </c>
      <c r="E992" s="258" t="s">
        <v>19</v>
      </c>
      <c r="F992" s="240" t="s">
        <v>798</v>
      </c>
      <c r="G992" s="238"/>
      <c r="H992" s="241">
        <v>2548.3000000000002</v>
      </c>
      <c r="I992" s="242"/>
      <c r="J992" s="238"/>
      <c r="K992" s="238"/>
      <c r="L992" s="243"/>
      <c r="M992" s="244"/>
      <c r="N992" s="245"/>
      <c r="O992" s="245"/>
      <c r="P992" s="245"/>
      <c r="Q992" s="245"/>
      <c r="R992" s="245"/>
      <c r="S992" s="245"/>
      <c r="T992" s="246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7" t="s">
        <v>217</v>
      </c>
      <c r="AU992" s="247" t="s">
        <v>85</v>
      </c>
      <c r="AV992" s="13" t="s">
        <v>85</v>
      </c>
      <c r="AW992" s="13" t="s">
        <v>37</v>
      </c>
      <c r="AX992" s="13" t="s">
        <v>83</v>
      </c>
      <c r="AY992" s="247" t="s">
        <v>147</v>
      </c>
    </row>
    <row r="993" s="2" customFormat="1" ht="33" customHeight="1">
      <c r="A993" s="40"/>
      <c r="B993" s="41"/>
      <c r="C993" s="207" t="s">
        <v>814</v>
      </c>
      <c r="D993" s="207" t="s">
        <v>149</v>
      </c>
      <c r="E993" s="208" t="s">
        <v>815</v>
      </c>
      <c r="F993" s="209" t="s">
        <v>816</v>
      </c>
      <c r="G993" s="210" t="s">
        <v>278</v>
      </c>
      <c r="H993" s="211">
        <v>10.6</v>
      </c>
      <c r="I993" s="212"/>
      <c r="J993" s="213">
        <f>ROUND(I993*H993,2)</f>
        <v>0</v>
      </c>
      <c r="K993" s="214"/>
      <c r="L993" s="46"/>
      <c r="M993" s="215" t="s">
        <v>19</v>
      </c>
      <c r="N993" s="216" t="s">
        <v>46</v>
      </c>
      <c r="O993" s="86"/>
      <c r="P993" s="217">
        <f>O993*H993</f>
        <v>0</v>
      </c>
      <c r="Q993" s="217">
        <v>0</v>
      </c>
      <c r="R993" s="217">
        <f>Q993*H993</f>
        <v>0</v>
      </c>
      <c r="S993" s="217">
        <v>0</v>
      </c>
      <c r="T993" s="218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19" t="s">
        <v>153</v>
      </c>
      <c r="AT993" s="219" t="s">
        <v>149</v>
      </c>
      <c r="AU993" s="219" t="s">
        <v>85</v>
      </c>
      <c r="AY993" s="19" t="s">
        <v>147</v>
      </c>
      <c r="BE993" s="220">
        <f>IF(N993="základní",J993,0)</f>
        <v>0</v>
      </c>
      <c r="BF993" s="220">
        <f>IF(N993="snížená",J993,0)</f>
        <v>0</v>
      </c>
      <c r="BG993" s="220">
        <f>IF(N993="zákl. přenesená",J993,0)</f>
        <v>0</v>
      </c>
      <c r="BH993" s="220">
        <f>IF(N993="sníž. přenesená",J993,0)</f>
        <v>0</v>
      </c>
      <c r="BI993" s="220">
        <f>IF(N993="nulová",J993,0)</f>
        <v>0</v>
      </c>
      <c r="BJ993" s="19" t="s">
        <v>83</v>
      </c>
      <c r="BK993" s="220">
        <f>ROUND(I993*H993,2)</f>
        <v>0</v>
      </c>
      <c r="BL993" s="19" t="s">
        <v>153</v>
      </c>
      <c r="BM993" s="219" t="s">
        <v>817</v>
      </c>
    </row>
    <row r="994" s="2" customFormat="1">
      <c r="A994" s="40"/>
      <c r="B994" s="41"/>
      <c r="C994" s="42"/>
      <c r="D994" s="221" t="s">
        <v>155</v>
      </c>
      <c r="E994" s="42"/>
      <c r="F994" s="222" t="s">
        <v>818</v>
      </c>
      <c r="G994" s="42"/>
      <c r="H994" s="42"/>
      <c r="I994" s="223"/>
      <c r="J994" s="42"/>
      <c r="K994" s="42"/>
      <c r="L994" s="46"/>
      <c r="M994" s="224"/>
      <c r="N994" s="225"/>
      <c r="O994" s="86"/>
      <c r="P994" s="86"/>
      <c r="Q994" s="86"/>
      <c r="R994" s="86"/>
      <c r="S994" s="86"/>
      <c r="T994" s="87"/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T994" s="19" t="s">
        <v>155</v>
      </c>
      <c r="AU994" s="19" t="s">
        <v>85</v>
      </c>
    </row>
    <row r="995" s="14" customFormat="1">
      <c r="A995" s="14"/>
      <c r="B995" s="248"/>
      <c r="C995" s="249"/>
      <c r="D995" s="239" t="s">
        <v>217</v>
      </c>
      <c r="E995" s="250" t="s">
        <v>19</v>
      </c>
      <c r="F995" s="251" t="s">
        <v>819</v>
      </c>
      <c r="G995" s="249"/>
      <c r="H995" s="250" t="s">
        <v>19</v>
      </c>
      <c r="I995" s="252"/>
      <c r="J995" s="249"/>
      <c r="K995" s="249"/>
      <c r="L995" s="253"/>
      <c r="M995" s="254"/>
      <c r="N995" s="255"/>
      <c r="O995" s="255"/>
      <c r="P995" s="255"/>
      <c r="Q995" s="255"/>
      <c r="R995" s="255"/>
      <c r="S995" s="255"/>
      <c r="T995" s="256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7" t="s">
        <v>217</v>
      </c>
      <c r="AU995" s="257" t="s">
        <v>85</v>
      </c>
      <c r="AV995" s="14" t="s">
        <v>83</v>
      </c>
      <c r="AW995" s="14" t="s">
        <v>37</v>
      </c>
      <c r="AX995" s="14" t="s">
        <v>75</v>
      </c>
      <c r="AY995" s="257" t="s">
        <v>147</v>
      </c>
    </row>
    <row r="996" s="13" customFormat="1">
      <c r="A996" s="13"/>
      <c r="B996" s="237"/>
      <c r="C996" s="238"/>
      <c r="D996" s="239" t="s">
        <v>217</v>
      </c>
      <c r="E996" s="258" t="s">
        <v>19</v>
      </c>
      <c r="F996" s="240" t="s">
        <v>820</v>
      </c>
      <c r="G996" s="238"/>
      <c r="H996" s="241">
        <v>2.5</v>
      </c>
      <c r="I996" s="242"/>
      <c r="J996" s="238"/>
      <c r="K996" s="238"/>
      <c r="L996" s="243"/>
      <c r="M996" s="244"/>
      <c r="N996" s="245"/>
      <c r="O996" s="245"/>
      <c r="P996" s="245"/>
      <c r="Q996" s="245"/>
      <c r="R996" s="245"/>
      <c r="S996" s="245"/>
      <c r="T996" s="246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7" t="s">
        <v>217</v>
      </c>
      <c r="AU996" s="247" t="s">
        <v>85</v>
      </c>
      <c r="AV996" s="13" t="s">
        <v>85</v>
      </c>
      <c r="AW996" s="13" t="s">
        <v>37</v>
      </c>
      <c r="AX996" s="13" t="s">
        <v>75</v>
      </c>
      <c r="AY996" s="247" t="s">
        <v>147</v>
      </c>
    </row>
    <row r="997" s="14" customFormat="1">
      <c r="A997" s="14"/>
      <c r="B997" s="248"/>
      <c r="C997" s="249"/>
      <c r="D997" s="239" t="s">
        <v>217</v>
      </c>
      <c r="E997" s="250" t="s">
        <v>19</v>
      </c>
      <c r="F997" s="251" t="s">
        <v>821</v>
      </c>
      <c r="G997" s="249"/>
      <c r="H997" s="250" t="s">
        <v>19</v>
      </c>
      <c r="I997" s="252"/>
      <c r="J997" s="249"/>
      <c r="K997" s="249"/>
      <c r="L997" s="253"/>
      <c r="M997" s="254"/>
      <c r="N997" s="255"/>
      <c r="O997" s="255"/>
      <c r="P997" s="255"/>
      <c r="Q997" s="255"/>
      <c r="R997" s="255"/>
      <c r="S997" s="255"/>
      <c r="T997" s="256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7" t="s">
        <v>217</v>
      </c>
      <c r="AU997" s="257" t="s">
        <v>85</v>
      </c>
      <c r="AV997" s="14" t="s">
        <v>83</v>
      </c>
      <c r="AW997" s="14" t="s">
        <v>37</v>
      </c>
      <c r="AX997" s="14" t="s">
        <v>75</v>
      </c>
      <c r="AY997" s="257" t="s">
        <v>147</v>
      </c>
    </row>
    <row r="998" s="13" customFormat="1">
      <c r="A998" s="13"/>
      <c r="B998" s="237"/>
      <c r="C998" s="238"/>
      <c r="D998" s="239" t="s">
        <v>217</v>
      </c>
      <c r="E998" s="258" t="s">
        <v>19</v>
      </c>
      <c r="F998" s="240" t="s">
        <v>820</v>
      </c>
      <c r="G998" s="238"/>
      <c r="H998" s="241">
        <v>2.5</v>
      </c>
      <c r="I998" s="242"/>
      <c r="J998" s="238"/>
      <c r="K998" s="238"/>
      <c r="L998" s="243"/>
      <c r="M998" s="244"/>
      <c r="N998" s="245"/>
      <c r="O998" s="245"/>
      <c r="P998" s="245"/>
      <c r="Q998" s="245"/>
      <c r="R998" s="245"/>
      <c r="S998" s="245"/>
      <c r="T998" s="246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7" t="s">
        <v>217</v>
      </c>
      <c r="AU998" s="247" t="s">
        <v>85</v>
      </c>
      <c r="AV998" s="13" t="s">
        <v>85</v>
      </c>
      <c r="AW998" s="13" t="s">
        <v>37</v>
      </c>
      <c r="AX998" s="13" t="s">
        <v>75</v>
      </c>
      <c r="AY998" s="247" t="s">
        <v>147</v>
      </c>
    </row>
    <row r="999" s="14" customFormat="1">
      <c r="A999" s="14"/>
      <c r="B999" s="248"/>
      <c r="C999" s="249"/>
      <c r="D999" s="239" t="s">
        <v>217</v>
      </c>
      <c r="E999" s="250" t="s">
        <v>19</v>
      </c>
      <c r="F999" s="251" t="s">
        <v>822</v>
      </c>
      <c r="G999" s="249"/>
      <c r="H999" s="250" t="s">
        <v>19</v>
      </c>
      <c r="I999" s="252"/>
      <c r="J999" s="249"/>
      <c r="K999" s="249"/>
      <c r="L999" s="253"/>
      <c r="M999" s="254"/>
      <c r="N999" s="255"/>
      <c r="O999" s="255"/>
      <c r="P999" s="255"/>
      <c r="Q999" s="255"/>
      <c r="R999" s="255"/>
      <c r="S999" s="255"/>
      <c r="T999" s="256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7" t="s">
        <v>217</v>
      </c>
      <c r="AU999" s="257" t="s">
        <v>85</v>
      </c>
      <c r="AV999" s="14" t="s">
        <v>83</v>
      </c>
      <c r="AW999" s="14" t="s">
        <v>37</v>
      </c>
      <c r="AX999" s="14" t="s">
        <v>75</v>
      </c>
      <c r="AY999" s="257" t="s">
        <v>147</v>
      </c>
    </row>
    <row r="1000" s="13" customFormat="1">
      <c r="A1000" s="13"/>
      <c r="B1000" s="237"/>
      <c r="C1000" s="238"/>
      <c r="D1000" s="239" t="s">
        <v>217</v>
      </c>
      <c r="E1000" s="258" t="s">
        <v>19</v>
      </c>
      <c r="F1000" s="240" t="s">
        <v>823</v>
      </c>
      <c r="G1000" s="238"/>
      <c r="H1000" s="241">
        <v>5.5999999999999996</v>
      </c>
      <c r="I1000" s="242"/>
      <c r="J1000" s="238"/>
      <c r="K1000" s="238"/>
      <c r="L1000" s="243"/>
      <c r="M1000" s="244"/>
      <c r="N1000" s="245"/>
      <c r="O1000" s="245"/>
      <c r="P1000" s="245"/>
      <c r="Q1000" s="245"/>
      <c r="R1000" s="245"/>
      <c r="S1000" s="245"/>
      <c r="T1000" s="246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7" t="s">
        <v>217</v>
      </c>
      <c r="AU1000" s="247" t="s">
        <v>85</v>
      </c>
      <c r="AV1000" s="13" t="s">
        <v>85</v>
      </c>
      <c r="AW1000" s="13" t="s">
        <v>37</v>
      </c>
      <c r="AX1000" s="13" t="s">
        <v>75</v>
      </c>
      <c r="AY1000" s="247" t="s">
        <v>147</v>
      </c>
    </row>
    <row r="1001" s="15" customFormat="1">
      <c r="A1001" s="15"/>
      <c r="B1001" s="259"/>
      <c r="C1001" s="260"/>
      <c r="D1001" s="239" t="s">
        <v>217</v>
      </c>
      <c r="E1001" s="261" t="s">
        <v>19</v>
      </c>
      <c r="F1001" s="262" t="s">
        <v>233</v>
      </c>
      <c r="G1001" s="260"/>
      <c r="H1001" s="263">
        <v>10.6</v>
      </c>
      <c r="I1001" s="264"/>
      <c r="J1001" s="260"/>
      <c r="K1001" s="260"/>
      <c r="L1001" s="265"/>
      <c r="M1001" s="266"/>
      <c r="N1001" s="267"/>
      <c r="O1001" s="267"/>
      <c r="P1001" s="267"/>
      <c r="Q1001" s="267"/>
      <c r="R1001" s="267"/>
      <c r="S1001" s="267"/>
      <c r="T1001" s="268"/>
      <c r="U1001" s="15"/>
      <c r="V1001" s="15"/>
      <c r="W1001" s="15"/>
      <c r="X1001" s="15"/>
      <c r="Y1001" s="15"/>
      <c r="Z1001" s="15"/>
      <c r="AA1001" s="15"/>
      <c r="AB1001" s="15"/>
      <c r="AC1001" s="15"/>
      <c r="AD1001" s="15"/>
      <c r="AE1001" s="15"/>
      <c r="AT1001" s="269" t="s">
        <v>217</v>
      </c>
      <c r="AU1001" s="269" t="s">
        <v>85</v>
      </c>
      <c r="AV1001" s="15" t="s">
        <v>153</v>
      </c>
      <c r="AW1001" s="15" t="s">
        <v>37</v>
      </c>
      <c r="AX1001" s="15" t="s">
        <v>83</v>
      </c>
      <c r="AY1001" s="269" t="s">
        <v>147</v>
      </c>
    </row>
    <row r="1002" s="2" customFormat="1" ht="37.8" customHeight="1">
      <c r="A1002" s="40"/>
      <c r="B1002" s="41"/>
      <c r="C1002" s="207" t="s">
        <v>824</v>
      </c>
      <c r="D1002" s="207" t="s">
        <v>149</v>
      </c>
      <c r="E1002" s="208" t="s">
        <v>825</v>
      </c>
      <c r="F1002" s="209" t="s">
        <v>826</v>
      </c>
      <c r="G1002" s="210" t="s">
        <v>278</v>
      </c>
      <c r="H1002" s="211">
        <v>1908</v>
      </c>
      <c r="I1002" s="212"/>
      <c r="J1002" s="213">
        <f>ROUND(I1002*H1002,2)</f>
        <v>0</v>
      </c>
      <c r="K1002" s="214"/>
      <c r="L1002" s="46"/>
      <c r="M1002" s="215" t="s">
        <v>19</v>
      </c>
      <c r="N1002" s="216" t="s">
        <v>46</v>
      </c>
      <c r="O1002" s="86"/>
      <c r="P1002" s="217">
        <f>O1002*H1002</f>
        <v>0</v>
      </c>
      <c r="Q1002" s="217">
        <v>0</v>
      </c>
      <c r="R1002" s="217">
        <f>Q1002*H1002</f>
        <v>0</v>
      </c>
      <c r="S1002" s="217">
        <v>0</v>
      </c>
      <c r="T1002" s="218">
        <f>S1002*H1002</f>
        <v>0</v>
      </c>
      <c r="U1002" s="40"/>
      <c r="V1002" s="40"/>
      <c r="W1002" s="40"/>
      <c r="X1002" s="40"/>
      <c r="Y1002" s="40"/>
      <c r="Z1002" s="40"/>
      <c r="AA1002" s="40"/>
      <c r="AB1002" s="40"/>
      <c r="AC1002" s="40"/>
      <c r="AD1002" s="40"/>
      <c r="AE1002" s="40"/>
      <c r="AR1002" s="219" t="s">
        <v>153</v>
      </c>
      <c r="AT1002" s="219" t="s">
        <v>149</v>
      </c>
      <c r="AU1002" s="219" t="s">
        <v>85</v>
      </c>
      <c r="AY1002" s="19" t="s">
        <v>147</v>
      </c>
      <c r="BE1002" s="220">
        <f>IF(N1002="základní",J1002,0)</f>
        <v>0</v>
      </c>
      <c r="BF1002" s="220">
        <f>IF(N1002="snížená",J1002,0)</f>
        <v>0</v>
      </c>
      <c r="BG1002" s="220">
        <f>IF(N1002="zákl. přenesená",J1002,0)</f>
        <v>0</v>
      </c>
      <c r="BH1002" s="220">
        <f>IF(N1002="sníž. přenesená",J1002,0)</f>
        <v>0</v>
      </c>
      <c r="BI1002" s="220">
        <f>IF(N1002="nulová",J1002,0)</f>
        <v>0</v>
      </c>
      <c r="BJ1002" s="19" t="s">
        <v>83</v>
      </c>
      <c r="BK1002" s="220">
        <f>ROUND(I1002*H1002,2)</f>
        <v>0</v>
      </c>
      <c r="BL1002" s="19" t="s">
        <v>153</v>
      </c>
      <c r="BM1002" s="219" t="s">
        <v>827</v>
      </c>
    </row>
    <row r="1003" s="2" customFormat="1">
      <c r="A1003" s="40"/>
      <c r="B1003" s="41"/>
      <c r="C1003" s="42"/>
      <c r="D1003" s="221" t="s">
        <v>155</v>
      </c>
      <c r="E1003" s="42"/>
      <c r="F1003" s="222" t="s">
        <v>828</v>
      </c>
      <c r="G1003" s="42"/>
      <c r="H1003" s="42"/>
      <c r="I1003" s="223"/>
      <c r="J1003" s="42"/>
      <c r="K1003" s="42"/>
      <c r="L1003" s="46"/>
      <c r="M1003" s="224"/>
      <c r="N1003" s="225"/>
      <c r="O1003" s="86"/>
      <c r="P1003" s="86"/>
      <c r="Q1003" s="86"/>
      <c r="R1003" s="86"/>
      <c r="S1003" s="86"/>
      <c r="T1003" s="87"/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T1003" s="19" t="s">
        <v>155</v>
      </c>
      <c r="AU1003" s="19" t="s">
        <v>85</v>
      </c>
    </row>
    <row r="1004" s="14" customFormat="1">
      <c r="A1004" s="14"/>
      <c r="B1004" s="248"/>
      <c r="C1004" s="249"/>
      <c r="D1004" s="239" t="s">
        <v>217</v>
      </c>
      <c r="E1004" s="250" t="s">
        <v>19</v>
      </c>
      <c r="F1004" s="251" t="s">
        <v>829</v>
      </c>
      <c r="G1004" s="249"/>
      <c r="H1004" s="250" t="s">
        <v>19</v>
      </c>
      <c r="I1004" s="252"/>
      <c r="J1004" s="249"/>
      <c r="K1004" s="249"/>
      <c r="L1004" s="253"/>
      <c r="M1004" s="254"/>
      <c r="N1004" s="255"/>
      <c r="O1004" s="255"/>
      <c r="P1004" s="255"/>
      <c r="Q1004" s="255"/>
      <c r="R1004" s="255"/>
      <c r="S1004" s="255"/>
      <c r="T1004" s="256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7" t="s">
        <v>217</v>
      </c>
      <c r="AU1004" s="257" t="s">
        <v>85</v>
      </c>
      <c r="AV1004" s="14" t="s">
        <v>83</v>
      </c>
      <c r="AW1004" s="14" t="s">
        <v>37</v>
      </c>
      <c r="AX1004" s="14" t="s">
        <v>75</v>
      </c>
      <c r="AY1004" s="257" t="s">
        <v>147</v>
      </c>
    </row>
    <row r="1005" s="13" customFormat="1">
      <c r="A1005" s="13"/>
      <c r="B1005" s="237"/>
      <c r="C1005" s="238"/>
      <c r="D1005" s="239" t="s">
        <v>217</v>
      </c>
      <c r="E1005" s="258" t="s">
        <v>19</v>
      </c>
      <c r="F1005" s="240" t="s">
        <v>830</v>
      </c>
      <c r="G1005" s="238"/>
      <c r="H1005" s="241">
        <v>1908</v>
      </c>
      <c r="I1005" s="242"/>
      <c r="J1005" s="238"/>
      <c r="K1005" s="238"/>
      <c r="L1005" s="243"/>
      <c r="M1005" s="244"/>
      <c r="N1005" s="245"/>
      <c r="O1005" s="245"/>
      <c r="P1005" s="245"/>
      <c r="Q1005" s="245"/>
      <c r="R1005" s="245"/>
      <c r="S1005" s="245"/>
      <c r="T1005" s="246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7" t="s">
        <v>217</v>
      </c>
      <c r="AU1005" s="247" t="s">
        <v>85</v>
      </c>
      <c r="AV1005" s="13" t="s">
        <v>85</v>
      </c>
      <c r="AW1005" s="13" t="s">
        <v>37</v>
      </c>
      <c r="AX1005" s="13" t="s">
        <v>83</v>
      </c>
      <c r="AY1005" s="247" t="s">
        <v>147</v>
      </c>
    </row>
    <row r="1006" s="2" customFormat="1" ht="33" customHeight="1">
      <c r="A1006" s="40"/>
      <c r="B1006" s="41"/>
      <c r="C1006" s="207" t="s">
        <v>831</v>
      </c>
      <c r="D1006" s="207" t="s">
        <v>149</v>
      </c>
      <c r="E1006" s="208" t="s">
        <v>832</v>
      </c>
      <c r="F1006" s="209" t="s">
        <v>833</v>
      </c>
      <c r="G1006" s="210" t="s">
        <v>278</v>
      </c>
      <c r="H1006" s="211">
        <v>10.6</v>
      </c>
      <c r="I1006" s="212"/>
      <c r="J1006" s="213">
        <f>ROUND(I1006*H1006,2)</f>
        <v>0</v>
      </c>
      <c r="K1006" s="214"/>
      <c r="L1006" s="46"/>
      <c r="M1006" s="215" t="s">
        <v>19</v>
      </c>
      <c r="N1006" s="216" t="s">
        <v>46</v>
      </c>
      <c r="O1006" s="86"/>
      <c r="P1006" s="217">
        <f>O1006*H1006</f>
        <v>0</v>
      </c>
      <c r="Q1006" s="217">
        <v>0</v>
      </c>
      <c r="R1006" s="217">
        <f>Q1006*H1006</f>
        <v>0</v>
      </c>
      <c r="S1006" s="217">
        <v>0</v>
      </c>
      <c r="T1006" s="218">
        <f>S1006*H1006</f>
        <v>0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19" t="s">
        <v>153</v>
      </c>
      <c r="AT1006" s="219" t="s">
        <v>149</v>
      </c>
      <c r="AU1006" s="219" t="s">
        <v>85</v>
      </c>
      <c r="AY1006" s="19" t="s">
        <v>147</v>
      </c>
      <c r="BE1006" s="220">
        <f>IF(N1006="základní",J1006,0)</f>
        <v>0</v>
      </c>
      <c r="BF1006" s="220">
        <f>IF(N1006="snížená",J1006,0)</f>
        <v>0</v>
      </c>
      <c r="BG1006" s="220">
        <f>IF(N1006="zákl. přenesená",J1006,0)</f>
        <v>0</v>
      </c>
      <c r="BH1006" s="220">
        <f>IF(N1006="sníž. přenesená",J1006,0)</f>
        <v>0</v>
      </c>
      <c r="BI1006" s="220">
        <f>IF(N1006="nulová",J1006,0)</f>
        <v>0</v>
      </c>
      <c r="BJ1006" s="19" t="s">
        <v>83</v>
      </c>
      <c r="BK1006" s="220">
        <f>ROUND(I1006*H1006,2)</f>
        <v>0</v>
      </c>
      <c r="BL1006" s="19" t="s">
        <v>153</v>
      </c>
      <c r="BM1006" s="219" t="s">
        <v>834</v>
      </c>
    </row>
    <row r="1007" s="2" customFormat="1">
      <c r="A1007" s="40"/>
      <c r="B1007" s="41"/>
      <c r="C1007" s="42"/>
      <c r="D1007" s="221" t="s">
        <v>155</v>
      </c>
      <c r="E1007" s="42"/>
      <c r="F1007" s="222" t="s">
        <v>835</v>
      </c>
      <c r="G1007" s="42"/>
      <c r="H1007" s="42"/>
      <c r="I1007" s="223"/>
      <c r="J1007" s="42"/>
      <c r="K1007" s="42"/>
      <c r="L1007" s="46"/>
      <c r="M1007" s="224"/>
      <c r="N1007" s="225"/>
      <c r="O1007" s="86"/>
      <c r="P1007" s="86"/>
      <c r="Q1007" s="86"/>
      <c r="R1007" s="86"/>
      <c r="S1007" s="86"/>
      <c r="T1007" s="87"/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T1007" s="19" t="s">
        <v>155</v>
      </c>
      <c r="AU1007" s="19" t="s">
        <v>85</v>
      </c>
    </row>
    <row r="1008" s="2" customFormat="1" ht="37.8" customHeight="1">
      <c r="A1008" s="40"/>
      <c r="B1008" s="41"/>
      <c r="C1008" s="207" t="s">
        <v>836</v>
      </c>
      <c r="D1008" s="207" t="s">
        <v>149</v>
      </c>
      <c r="E1008" s="208" t="s">
        <v>837</v>
      </c>
      <c r="F1008" s="209" t="s">
        <v>838</v>
      </c>
      <c r="G1008" s="210" t="s">
        <v>159</v>
      </c>
      <c r="H1008" s="211">
        <v>160.96799999999999</v>
      </c>
      <c r="I1008" s="212"/>
      <c r="J1008" s="213">
        <f>ROUND(I1008*H1008,2)</f>
        <v>0</v>
      </c>
      <c r="K1008" s="214"/>
      <c r="L1008" s="46"/>
      <c r="M1008" s="215" t="s">
        <v>19</v>
      </c>
      <c r="N1008" s="216" t="s">
        <v>46</v>
      </c>
      <c r="O1008" s="86"/>
      <c r="P1008" s="217">
        <f>O1008*H1008</f>
        <v>0</v>
      </c>
      <c r="Q1008" s="217">
        <v>0.00021000000000000001</v>
      </c>
      <c r="R1008" s="217">
        <f>Q1008*H1008</f>
        <v>0.033803279999999998</v>
      </c>
      <c r="S1008" s="217">
        <v>0</v>
      </c>
      <c r="T1008" s="218">
        <f>S1008*H1008</f>
        <v>0</v>
      </c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R1008" s="219" t="s">
        <v>153</v>
      </c>
      <c r="AT1008" s="219" t="s">
        <v>149</v>
      </c>
      <c r="AU1008" s="219" t="s">
        <v>85</v>
      </c>
      <c r="AY1008" s="19" t="s">
        <v>147</v>
      </c>
      <c r="BE1008" s="220">
        <f>IF(N1008="základní",J1008,0)</f>
        <v>0</v>
      </c>
      <c r="BF1008" s="220">
        <f>IF(N1008="snížená",J1008,0)</f>
        <v>0</v>
      </c>
      <c r="BG1008" s="220">
        <f>IF(N1008="zákl. přenesená",J1008,0)</f>
        <v>0</v>
      </c>
      <c r="BH1008" s="220">
        <f>IF(N1008="sníž. přenesená",J1008,0)</f>
        <v>0</v>
      </c>
      <c r="BI1008" s="220">
        <f>IF(N1008="nulová",J1008,0)</f>
        <v>0</v>
      </c>
      <c r="BJ1008" s="19" t="s">
        <v>83</v>
      </c>
      <c r="BK1008" s="220">
        <f>ROUND(I1008*H1008,2)</f>
        <v>0</v>
      </c>
      <c r="BL1008" s="19" t="s">
        <v>153</v>
      </c>
      <c r="BM1008" s="219" t="s">
        <v>839</v>
      </c>
    </row>
    <row r="1009" s="2" customFormat="1">
      <c r="A1009" s="40"/>
      <c r="B1009" s="41"/>
      <c r="C1009" s="42"/>
      <c r="D1009" s="221" t="s">
        <v>155</v>
      </c>
      <c r="E1009" s="42"/>
      <c r="F1009" s="222" t="s">
        <v>840</v>
      </c>
      <c r="G1009" s="42"/>
      <c r="H1009" s="42"/>
      <c r="I1009" s="223"/>
      <c r="J1009" s="42"/>
      <c r="K1009" s="42"/>
      <c r="L1009" s="46"/>
      <c r="M1009" s="224"/>
      <c r="N1009" s="225"/>
      <c r="O1009" s="86"/>
      <c r="P1009" s="86"/>
      <c r="Q1009" s="86"/>
      <c r="R1009" s="86"/>
      <c r="S1009" s="86"/>
      <c r="T1009" s="87"/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T1009" s="19" t="s">
        <v>155</v>
      </c>
      <c r="AU1009" s="19" t="s">
        <v>85</v>
      </c>
    </row>
    <row r="1010" s="13" customFormat="1">
      <c r="A1010" s="13"/>
      <c r="B1010" s="237"/>
      <c r="C1010" s="238"/>
      <c r="D1010" s="239" t="s">
        <v>217</v>
      </c>
      <c r="E1010" s="258" t="s">
        <v>19</v>
      </c>
      <c r="F1010" s="240" t="s">
        <v>841</v>
      </c>
      <c r="G1010" s="238"/>
      <c r="H1010" s="241">
        <v>160.96799999999999</v>
      </c>
      <c r="I1010" s="242"/>
      <c r="J1010" s="238"/>
      <c r="K1010" s="238"/>
      <c r="L1010" s="243"/>
      <c r="M1010" s="244"/>
      <c r="N1010" s="245"/>
      <c r="O1010" s="245"/>
      <c r="P1010" s="245"/>
      <c r="Q1010" s="245"/>
      <c r="R1010" s="245"/>
      <c r="S1010" s="245"/>
      <c r="T1010" s="246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7" t="s">
        <v>217</v>
      </c>
      <c r="AU1010" s="247" t="s">
        <v>85</v>
      </c>
      <c r="AV1010" s="13" t="s">
        <v>85</v>
      </c>
      <c r="AW1010" s="13" t="s">
        <v>37</v>
      </c>
      <c r="AX1010" s="13" t="s">
        <v>83</v>
      </c>
      <c r="AY1010" s="247" t="s">
        <v>147</v>
      </c>
    </row>
    <row r="1011" s="2" customFormat="1" ht="24.15" customHeight="1">
      <c r="A1011" s="40"/>
      <c r="B1011" s="41"/>
      <c r="C1011" s="207" t="s">
        <v>842</v>
      </c>
      <c r="D1011" s="207" t="s">
        <v>149</v>
      </c>
      <c r="E1011" s="208" t="s">
        <v>843</v>
      </c>
      <c r="F1011" s="209" t="s">
        <v>844</v>
      </c>
      <c r="G1011" s="210" t="s">
        <v>152</v>
      </c>
      <c r="H1011" s="211">
        <v>5.1120000000000001</v>
      </c>
      <c r="I1011" s="212"/>
      <c r="J1011" s="213">
        <f>ROUND(I1011*H1011,2)</f>
        <v>0</v>
      </c>
      <c r="K1011" s="214"/>
      <c r="L1011" s="46"/>
      <c r="M1011" s="215" t="s">
        <v>19</v>
      </c>
      <c r="N1011" s="216" t="s">
        <v>46</v>
      </c>
      <c r="O1011" s="86"/>
      <c r="P1011" s="217">
        <f>O1011*H1011</f>
        <v>0</v>
      </c>
      <c r="Q1011" s="217">
        <v>0</v>
      </c>
      <c r="R1011" s="217">
        <f>Q1011*H1011</f>
        <v>0</v>
      </c>
      <c r="S1011" s="217">
        <v>2.2000000000000002</v>
      </c>
      <c r="T1011" s="218">
        <f>S1011*H1011</f>
        <v>11.246400000000001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19" t="s">
        <v>153</v>
      </c>
      <c r="AT1011" s="219" t="s">
        <v>149</v>
      </c>
      <c r="AU1011" s="219" t="s">
        <v>85</v>
      </c>
      <c r="AY1011" s="19" t="s">
        <v>147</v>
      </c>
      <c r="BE1011" s="220">
        <f>IF(N1011="základní",J1011,0)</f>
        <v>0</v>
      </c>
      <c r="BF1011" s="220">
        <f>IF(N1011="snížená",J1011,0)</f>
        <v>0</v>
      </c>
      <c r="BG1011" s="220">
        <f>IF(N1011="zákl. přenesená",J1011,0)</f>
        <v>0</v>
      </c>
      <c r="BH1011" s="220">
        <f>IF(N1011="sníž. přenesená",J1011,0)</f>
        <v>0</v>
      </c>
      <c r="BI1011" s="220">
        <f>IF(N1011="nulová",J1011,0)</f>
        <v>0</v>
      </c>
      <c r="BJ1011" s="19" t="s">
        <v>83</v>
      </c>
      <c r="BK1011" s="220">
        <f>ROUND(I1011*H1011,2)</f>
        <v>0</v>
      </c>
      <c r="BL1011" s="19" t="s">
        <v>153</v>
      </c>
      <c r="BM1011" s="219" t="s">
        <v>845</v>
      </c>
    </row>
    <row r="1012" s="2" customFormat="1">
      <c r="A1012" s="40"/>
      <c r="B1012" s="41"/>
      <c r="C1012" s="42"/>
      <c r="D1012" s="221" t="s">
        <v>155</v>
      </c>
      <c r="E1012" s="42"/>
      <c r="F1012" s="222" t="s">
        <v>846</v>
      </c>
      <c r="G1012" s="42"/>
      <c r="H1012" s="42"/>
      <c r="I1012" s="223"/>
      <c r="J1012" s="42"/>
      <c r="K1012" s="42"/>
      <c r="L1012" s="46"/>
      <c r="M1012" s="224"/>
      <c r="N1012" s="225"/>
      <c r="O1012" s="86"/>
      <c r="P1012" s="86"/>
      <c r="Q1012" s="86"/>
      <c r="R1012" s="86"/>
      <c r="S1012" s="86"/>
      <c r="T1012" s="87"/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T1012" s="19" t="s">
        <v>155</v>
      </c>
      <c r="AU1012" s="19" t="s">
        <v>85</v>
      </c>
    </row>
    <row r="1013" s="14" customFormat="1">
      <c r="A1013" s="14"/>
      <c r="B1013" s="248"/>
      <c r="C1013" s="249"/>
      <c r="D1013" s="239" t="s">
        <v>217</v>
      </c>
      <c r="E1013" s="250" t="s">
        <v>19</v>
      </c>
      <c r="F1013" s="251" t="s">
        <v>847</v>
      </c>
      <c r="G1013" s="249"/>
      <c r="H1013" s="250" t="s">
        <v>19</v>
      </c>
      <c r="I1013" s="252"/>
      <c r="J1013" s="249"/>
      <c r="K1013" s="249"/>
      <c r="L1013" s="253"/>
      <c r="M1013" s="254"/>
      <c r="N1013" s="255"/>
      <c r="O1013" s="255"/>
      <c r="P1013" s="255"/>
      <c r="Q1013" s="255"/>
      <c r="R1013" s="255"/>
      <c r="S1013" s="255"/>
      <c r="T1013" s="256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7" t="s">
        <v>217</v>
      </c>
      <c r="AU1013" s="257" t="s">
        <v>85</v>
      </c>
      <c r="AV1013" s="14" t="s">
        <v>83</v>
      </c>
      <c r="AW1013" s="14" t="s">
        <v>37</v>
      </c>
      <c r="AX1013" s="14" t="s">
        <v>75</v>
      </c>
      <c r="AY1013" s="257" t="s">
        <v>147</v>
      </c>
    </row>
    <row r="1014" s="13" customFormat="1">
      <c r="A1014" s="13"/>
      <c r="B1014" s="237"/>
      <c r="C1014" s="238"/>
      <c r="D1014" s="239" t="s">
        <v>217</v>
      </c>
      <c r="E1014" s="258" t="s">
        <v>19</v>
      </c>
      <c r="F1014" s="240" t="s">
        <v>848</v>
      </c>
      <c r="G1014" s="238"/>
      <c r="H1014" s="241">
        <v>5.1120000000000001</v>
      </c>
      <c r="I1014" s="242"/>
      <c r="J1014" s="238"/>
      <c r="K1014" s="238"/>
      <c r="L1014" s="243"/>
      <c r="M1014" s="244"/>
      <c r="N1014" s="245"/>
      <c r="O1014" s="245"/>
      <c r="P1014" s="245"/>
      <c r="Q1014" s="245"/>
      <c r="R1014" s="245"/>
      <c r="S1014" s="245"/>
      <c r="T1014" s="246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7" t="s">
        <v>217</v>
      </c>
      <c r="AU1014" s="247" t="s">
        <v>85</v>
      </c>
      <c r="AV1014" s="13" t="s">
        <v>85</v>
      </c>
      <c r="AW1014" s="13" t="s">
        <v>37</v>
      </c>
      <c r="AX1014" s="13" t="s">
        <v>83</v>
      </c>
      <c r="AY1014" s="247" t="s">
        <v>147</v>
      </c>
    </row>
    <row r="1015" s="2" customFormat="1" ht="24.15" customHeight="1">
      <c r="A1015" s="40"/>
      <c r="B1015" s="41"/>
      <c r="C1015" s="207" t="s">
        <v>849</v>
      </c>
      <c r="D1015" s="207" t="s">
        <v>149</v>
      </c>
      <c r="E1015" s="208" t="s">
        <v>850</v>
      </c>
      <c r="F1015" s="209" t="s">
        <v>851</v>
      </c>
      <c r="G1015" s="210" t="s">
        <v>159</v>
      </c>
      <c r="H1015" s="211">
        <v>5.6699999999999999</v>
      </c>
      <c r="I1015" s="212"/>
      <c r="J1015" s="213">
        <f>ROUND(I1015*H1015,2)</f>
        <v>0</v>
      </c>
      <c r="K1015" s="214"/>
      <c r="L1015" s="46"/>
      <c r="M1015" s="215" t="s">
        <v>19</v>
      </c>
      <c r="N1015" s="216" t="s">
        <v>46</v>
      </c>
      <c r="O1015" s="86"/>
      <c r="P1015" s="217">
        <f>O1015*H1015</f>
        <v>0</v>
      </c>
      <c r="Q1015" s="217">
        <v>0</v>
      </c>
      <c r="R1015" s="217">
        <f>Q1015*H1015</f>
        <v>0</v>
      </c>
      <c r="S1015" s="217">
        <v>0.082000000000000003</v>
      </c>
      <c r="T1015" s="218">
        <f>S1015*H1015</f>
        <v>0.46494000000000002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19" t="s">
        <v>153</v>
      </c>
      <c r="AT1015" s="219" t="s">
        <v>149</v>
      </c>
      <c r="AU1015" s="219" t="s">
        <v>85</v>
      </c>
      <c r="AY1015" s="19" t="s">
        <v>147</v>
      </c>
      <c r="BE1015" s="220">
        <f>IF(N1015="základní",J1015,0)</f>
        <v>0</v>
      </c>
      <c r="BF1015" s="220">
        <f>IF(N1015="snížená",J1015,0)</f>
        <v>0</v>
      </c>
      <c r="BG1015" s="220">
        <f>IF(N1015="zákl. přenesená",J1015,0)</f>
        <v>0</v>
      </c>
      <c r="BH1015" s="220">
        <f>IF(N1015="sníž. přenesená",J1015,0)</f>
        <v>0</v>
      </c>
      <c r="BI1015" s="220">
        <f>IF(N1015="nulová",J1015,0)</f>
        <v>0</v>
      </c>
      <c r="BJ1015" s="19" t="s">
        <v>83</v>
      </c>
      <c r="BK1015" s="220">
        <f>ROUND(I1015*H1015,2)</f>
        <v>0</v>
      </c>
      <c r="BL1015" s="19" t="s">
        <v>153</v>
      </c>
      <c r="BM1015" s="219" t="s">
        <v>852</v>
      </c>
    </row>
    <row r="1016" s="2" customFormat="1">
      <c r="A1016" s="40"/>
      <c r="B1016" s="41"/>
      <c r="C1016" s="42"/>
      <c r="D1016" s="221" t="s">
        <v>155</v>
      </c>
      <c r="E1016" s="42"/>
      <c r="F1016" s="222" t="s">
        <v>853</v>
      </c>
      <c r="G1016" s="42"/>
      <c r="H1016" s="42"/>
      <c r="I1016" s="223"/>
      <c r="J1016" s="42"/>
      <c r="K1016" s="42"/>
      <c r="L1016" s="46"/>
      <c r="M1016" s="224"/>
      <c r="N1016" s="225"/>
      <c r="O1016" s="86"/>
      <c r="P1016" s="86"/>
      <c r="Q1016" s="86"/>
      <c r="R1016" s="86"/>
      <c r="S1016" s="86"/>
      <c r="T1016" s="87"/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T1016" s="19" t="s">
        <v>155</v>
      </c>
      <c r="AU1016" s="19" t="s">
        <v>85</v>
      </c>
    </row>
    <row r="1017" s="14" customFormat="1">
      <c r="A1017" s="14"/>
      <c r="B1017" s="248"/>
      <c r="C1017" s="249"/>
      <c r="D1017" s="239" t="s">
        <v>217</v>
      </c>
      <c r="E1017" s="250" t="s">
        <v>19</v>
      </c>
      <c r="F1017" s="251" t="s">
        <v>854</v>
      </c>
      <c r="G1017" s="249"/>
      <c r="H1017" s="250" t="s">
        <v>19</v>
      </c>
      <c r="I1017" s="252"/>
      <c r="J1017" s="249"/>
      <c r="K1017" s="249"/>
      <c r="L1017" s="253"/>
      <c r="M1017" s="254"/>
      <c r="N1017" s="255"/>
      <c r="O1017" s="255"/>
      <c r="P1017" s="255"/>
      <c r="Q1017" s="255"/>
      <c r="R1017" s="255"/>
      <c r="S1017" s="255"/>
      <c r="T1017" s="256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7" t="s">
        <v>217</v>
      </c>
      <c r="AU1017" s="257" t="s">
        <v>85</v>
      </c>
      <c r="AV1017" s="14" t="s">
        <v>83</v>
      </c>
      <c r="AW1017" s="14" t="s">
        <v>37</v>
      </c>
      <c r="AX1017" s="14" t="s">
        <v>75</v>
      </c>
      <c r="AY1017" s="257" t="s">
        <v>147</v>
      </c>
    </row>
    <row r="1018" s="13" customFormat="1">
      <c r="A1018" s="13"/>
      <c r="B1018" s="237"/>
      <c r="C1018" s="238"/>
      <c r="D1018" s="239" t="s">
        <v>217</v>
      </c>
      <c r="E1018" s="258" t="s">
        <v>19</v>
      </c>
      <c r="F1018" s="240" t="s">
        <v>697</v>
      </c>
      <c r="G1018" s="238"/>
      <c r="H1018" s="241">
        <v>5.6699999999999999</v>
      </c>
      <c r="I1018" s="242"/>
      <c r="J1018" s="238"/>
      <c r="K1018" s="238"/>
      <c r="L1018" s="243"/>
      <c r="M1018" s="244"/>
      <c r="N1018" s="245"/>
      <c r="O1018" s="245"/>
      <c r="P1018" s="245"/>
      <c r="Q1018" s="245"/>
      <c r="R1018" s="245"/>
      <c r="S1018" s="245"/>
      <c r="T1018" s="246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7" t="s">
        <v>217</v>
      </c>
      <c r="AU1018" s="247" t="s">
        <v>85</v>
      </c>
      <c r="AV1018" s="13" t="s">
        <v>85</v>
      </c>
      <c r="AW1018" s="13" t="s">
        <v>37</v>
      </c>
      <c r="AX1018" s="13" t="s">
        <v>83</v>
      </c>
      <c r="AY1018" s="247" t="s">
        <v>147</v>
      </c>
    </row>
    <row r="1019" s="2" customFormat="1" ht="24.15" customHeight="1">
      <c r="A1019" s="40"/>
      <c r="B1019" s="41"/>
      <c r="C1019" s="207" t="s">
        <v>855</v>
      </c>
      <c r="D1019" s="207" t="s">
        <v>149</v>
      </c>
      <c r="E1019" s="208" t="s">
        <v>856</v>
      </c>
      <c r="F1019" s="209" t="s">
        <v>857</v>
      </c>
      <c r="G1019" s="210" t="s">
        <v>278</v>
      </c>
      <c r="H1019" s="211">
        <v>5.9199999999999999</v>
      </c>
      <c r="I1019" s="212"/>
      <c r="J1019" s="213">
        <f>ROUND(I1019*H1019,2)</f>
        <v>0</v>
      </c>
      <c r="K1019" s="214"/>
      <c r="L1019" s="46"/>
      <c r="M1019" s="215" t="s">
        <v>19</v>
      </c>
      <c r="N1019" s="216" t="s">
        <v>46</v>
      </c>
      <c r="O1019" s="86"/>
      <c r="P1019" s="217">
        <f>O1019*H1019</f>
        <v>0</v>
      </c>
      <c r="Q1019" s="217">
        <v>0</v>
      </c>
      <c r="R1019" s="217">
        <f>Q1019*H1019</f>
        <v>0</v>
      </c>
      <c r="S1019" s="217">
        <v>0.070000000000000007</v>
      </c>
      <c r="T1019" s="218">
        <f>S1019*H1019</f>
        <v>0.41440000000000005</v>
      </c>
      <c r="U1019" s="40"/>
      <c r="V1019" s="40"/>
      <c r="W1019" s="40"/>
      <c r="X1019" s="40"/>
      <c r="Y1019" s="40"/>
      <c r="Z1019" s="40"/>
      <c r="AA1019" s="40"/>
      <c r="AB1019" s="40"/>
      <c r="AC1019" s="40"/>
      <c r="AD1019" s="40"/>
      <c r="AE1019" s="40"/>
      <c r="AR1019" s="219" t="s">
        <v>153</v>
      </c>
      <c r="AT1019" s="219" t="s">
        <v>149</v>
      </c>
      <c r="AU1019" s="219" t="s">
        <v>85</v>
      </c>
      <c r="AY1019" s="19" t="s">
        <v>147</v>
      </c>
      <c r="BE1019" s="220">
        <f>IF(N1019="základní",J1019,0)</f>
        <v>0</v>
      </c>
      <c r="BF1019" s="220">
        <f>IF(N1019="snížená",J1019,0)</f>
        <v>0</v>
      </c>
      <c r="BG1019" s="220">
        <f>IF(N1019="zákl. přenesená",J1019,0)</f>
        <v>0</v>
      </c>
      <c r="BH1019" s="220">
        <f>IF(N1019="sníž. přenesená",J1019,0)</f>
        <v>0</v>
      </c>
      <c r="BI1019" s="220">
        <f>IF(N1019="nulová",J1019,0)</f>
        <v>0</v>
      </c>
      <c r="BJ1019" s="19" t="s">
        <v>83</v>
      </c>
      <c r="BK1019" s="220">
        <f>ROUND(I1019*H1019,2)</f>
        <v>0</v>
      </c>
      <c r="BL1019" s="19" t="s">
        <v>153</v>
      </c>
      <c r="BM1019" s="219" t="s">
        <v>858</v>
      </c>
    </row>
    <row r="1020" s="2" customFormat="1">
      <c r="A1020" s="40"/>
      <c r="B1020" s="41"/>
      <c r="C1020" s="42"/>
      <c r="D1020" s="221" t="s">
        <v>155</v>
      </c>
      <c r="E1020" s="42"/>
      <c r="F1020" s="222" t="s">
        <v>859</v>
      </c>
      <c r="G1020" s="42"/>
      <c r="H1020" s="42"/>
      <c r="I1020" s="223"/>
      <c r="J1020" s="42"/>
      <c r="K1020" s="42"/>
      <c r="L1020" s="46"/>
      <c r="M1020" s="224"/>
      <c r="N1020" s="225"/>
      <c r="O1020" s="86"/>
      <c r="P1020" s="86"/>
      <c r="Q1020" s="86"/>
      <c r="R1020" s="86"/>
      <c r="S1020" s="86"/>
      <c r="T1020" s="87"/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T1020" s="19" t="s">
        <v>155</v>
      </c>
      <c r="AU1020" s="19" t="s">
        <v>85</v>
      </c>
    </row>
    <row r="1021" s="14" customFormat="1">
      <c r="A1021" s="14"/>
      <c r="B1021" s="248"/>
      <c r="C1021" s="249"/>
      <c r="D1021" s="239" t="s">
        <v>217</v>
      </c>
      <c r="E1021" s="250" t="s">
        <v>19</v>
      </c>
      <c r="F1021" s="251" t="s">
        <v>860</v>
      </c>
      <c r="G1021" s="249"/>
      <c r="H1021" s="250" t="s">
        <v>19</v>
      </c>
      <c r="I1021" s="252"/>
      <c r="J1021" s="249"/>
      <c r="K1021" s="249"/>
      <c r="L1021" s="253"/>
      <c r="M1021" s="254"/>
      <c r="N1021" s="255"/>
      <c r="O1021" s="255"/>
      <c r="P1021" s="255"/>
      <c r="Q1021" s="255"/>
      <c r="R1021" s="255"/>
      <c r="S1021" s="255"/>
      <c r="T1021" s="256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7" t="s">
        <v>217</v>
      </c>
      <c r="AU1021" s="257" t="s">
        <v>85</v>
      </c>
      <c r="AV1021" s="14" t="s">
        <v>83</v>
      </c>
      <c r="AW1021" s="14" t="s">
        <v>37</v>
      </c>
      <c r="AX1021" s="14" t="s">
        <v>75</v>
      </c>
      <c r="AY1021" s="257" t="s">
        <v>147</v>
      </c>
    </row>
    <row r="1022" s="13" customFormat="1">
      <c r="A1022" s="13"/>
      <c r="B1022" s="237"/>
      <c r="C1022" s="238"/>
      <c r="D1022" s="239" t="s">
        <v>217</v>
      </c>
      <c r="E1022" s="258" t="s">
        <v>19</v>
      </c>
      <c r="F1022" s="240" t="s">
        <v>861</v>
      </c>
      <c r="G1022" s="238"/>
      <c r="H1022" s="241">
        <v>5.9199999999999999</v>
      </c>
      <c r="I1022" s="242"/>
      <c r="J1022" s="238"/>
      <c r="K1022" s="238"/>
      <c r="L1022" s="243"/>
      <c r="M1022" s="244"/>
      <c r="N1022" s="245"/>
      <c r="O1022" s="245"/>
      <c r="P1022" s="245"/>
      <c r="Q1022" s="245"/>
      <c r="R1022" s="245"/>
      <c r="S1022" s="245"/>
      <c r="T1022" s="246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7" t="s">
        <v>217</v>
      </c>
      <c r="AU1022" s="247" t="s">
        <v>85</v>
      </c>
      <c r="AV1022" s="13" t="s">
        <v>85</v>
      </c>
      <c r="AW1022" s="13" t="s">
        <v>37</v>
      </c>
      <c r="AX1022" s="13" t="s">
        <v>83</v>
      </c>
      <c r="AY1022" s="247" t="s">
        <v>147</v>
      </c>
    </row>
    <row r="1023" s="2" customFormat="1" ht="55.5" customHeight="1">
      <c r="A1023" s="40"/>
      <c r="B1023" s="41"/>
      <c r="C1023" s="207" t="s">
        <v>862</v>
      </c>
      <c r="D1023" s="207" t="s">
        <v>149</v>
      </c>
      <c r="E1023" s="208" t="s">
        <v>863</v>
      </c>
      <c r="F1023" s="209" t="s">
        <v>864</v>
      </c>
      <c r="G1023" s="210" t="s">
        <v>159</v>
      </c>
      <c r="H1023" s="211">
        <v>30.745000000000001</v>
      </c>
      <c r="I1023" s="212"/>
      <c r="J1023" s="213">
        <f>ROUND(I1023*H1023,2)</f>
        <v>0</v>
      </c>
      <c r="K1023" s="214"/>
      <c r="L1023" s="46"/>
      <c r="M1023" s="215" t="s">
        <v>19</v>
      </c>
      <c r="N1023" s="216" t="s">
        <v>46</v>
      </c>
      <c r="O1023" s="86"/>
      <c r="P1023" s="217">
        <f>O1023*H1023</f>
        <v>0</v>
      </c>
      <c r="Q1023" s="217">
        <v>0</v>
      </c>
      <c r="R1023" s="217">
        <f>Q1023*H1023</f>
        <v>0</v>
      </c>
      <c r="S1023" s="217">
        <v>0.183</v>
      </c>
      <c r="T1023" s="218">
        <f>S1023*H1023</f>
        <v>5.6263350000000001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19" t="s">
        <v>153</v>
      </c>
      <c r="AT1023" s="219" t="s">
        <v>149</v>
      </c>
      <c r="AU1023" s="219" t="s">
        <v>85</v>
      </c>
      <c r="AY1023" s="19" t="s">
        <v>147</v>
      </c>
      <c r="BE1023" s="220">
        <f>IF(N1023="základní",J1023,0)</f>
        <v>0</v>
      </c>
      <c r="BF1023" s="220">
        <f>IF(N1023="snížená",J1023,0)</f>
        <v>0</v>
      </c>
      <c r="BG1023" s="220">
        <f>IF(N1023="zákl. přenesená",J1023,0)</f>
        <v>0</v>
      </c>
      <c r="BH1023" s="220">
        <f>IF(N1023="sníž. přenesená",J1023,0)</f>
        <v>0</v>
      </c>
      <c r="BI1023" s="220">
        <f>IF(N1023="nulová",J1023,0)</f>
        <v>0</v>
      </c>
      <c r="BJ1023" s="19" t="s">
        <v>83</v>
      </c>
      <c r="BK1023" s="220">
        <f>ROUND(I1023*H1023,2)</f>
        <v>0</v>
      </c>
      <c r="BL1023" s="19" t="s">
        <v>153</v>
      </c>
      <c r="BM1023" s="219" t="s">
        <v>865</v>
      </c>
    </row>
    <row r="1024" s="2" customFormat="1">
      <c r="A1024" s="40"/>
      <c r="B1024" s="41"/>
      <c r="C1024" s="42"/>
      <c r="D1024" s="221" t="s">
        <v>155</v>
      </c>
      <c r="E1024" s="42"/>
      <c r="F1024" s="222" t="s">
        <v>866</v>
      </c>
      <c r="G1024" s="42"/>
      <c r="H1024" s="42"/>
      <c r="I1024" s="223"/>
      <c r="J1024" s="42"/>
      <c r="K1024" s="42"/>
      <c r="L1024" s="46"/>
      <c r="M1024" s="224"/>
      <c r="N1024" s="225"/>
      <c r="O1024" s="86"/>
      <c r="P1024" s="86"/>
      <c r="Q1024" s="86"/>
      <c r="R1024" s="86"/>
      <c r="S1024" s="86"/>
      <c r="T1024" s="87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T1024" s="19" t="s">
        <v>155</v>
      </c>
      <c r="AU1024" s="19" t="s">
        <v>85</v>
      </c>
    </row>
    <row r="1025" s="14" customFormat="1">
      <c r="A1025" s="14"/>
      <c r="B1025" s="248"/>
      <c r="C1025" s="249"/>
      <c r="D1025" s="239" t="s">
        <v>217</v>
      </c>
      <c r="E1025" s="250" t="s">
        <v>19</v>
      </c>
      <c r="F1025" s="251" t="s">
        <v>867</v>
      </c>
      <c r="G1025" s="249"/>
      <c r="H1025" s="250" t="s">
        <v>19</v>
      </c>
      <c r="I1025" s="252"/>
      <c r="J1025" s="249"/>
      <c r="K1025" s="249"/>
      <c r="L1025" s="253"/>
      <c r="M1025" s="254"/>
      <c r="N1025" s="255"/>
      <c r="O1025" s="255"/>
      <c r="P1025" s="255"/>
      <c r="Q1025" s="255"/>
      <c r="R1025" s="255"/>
      <c r="S1025" s="255"/>
      <c r="T1025" s="256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7" t="s">
        <v>217</v>
      </c>
      <c r="AU1025" s="257" t="s">
        <v>85</v>
      </c>
      <c r="AV1025" s="14" t="s">
        <v>83</v>
      </c>
      <c r="AW1025" s="14" t="s">
        <v>37</v>
      </c>
      <c r="AX1025" s="14" t="s">
        <v>75</v>
      </c>
      <c r="AY1025" s="257" t="s">
        <v>147</v>
      </c>
    </row>
    <row r="1026" s="14" customFormat="1">
      <c r="A1026" s="14"/>
      <c r="B1026" s="248"/>
      <c r="C1026" s="249"/>
      <c r="D1026" s="239" t="s">
        <v>217</v>
      </c>
      <c r="E1026" s="250" t="s">
        <v>19</v>
      </c>
      <c r="F1026" s="251" t="s">
        <v>868</v>
      </c>
      <c r="G1026" s="249"/>
      <c r="H1026" s="250" t="s">
        <v>19</v>
      </c>
      <c r="I1026" s="252"/>
      <c r="J1026" s="249"/>
      <c r="K1026" s="249"/>
      <c r="L1026" s="253"/>
      <c r="M1026" s="254"/>
      <c r="N1026" s="255"/>
      <c r="O1026" s="255"/>
      <c r="P1026" s="255"/>
      <c r="Q1026" s="255"/>
      <c r="R1026" s="255"/>
      <c r="S1026" s="255"/>
      <c r="T1026" s="256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7" t="s">
        <v>217</v>
      </c>
      <c r="AU1026" s="257" t="s">
        <v>85</v>
      </c>
      <c r="AV1026" s="14" t="s">
        <v>83</v>
      </c>
      <c r="AW1026" s="14" t="s">
        <v>37</v>
      </c>
      <c r="AX1026" s="14" t="s">
        <v>75</v>
      </c>
      <c r="AY1026" s="257" t="s">
        <v>147</v>
      </c>
    </row>
    <row r="1027" s="14" customFormat="1">
      <c r="A1027" s="14"/>
      <c r="B1027" s="248"/>
      <c r="C1027" s="249"/>
      <c r="D1027" s="239" t="s">
        <v>217</v>
      </c>
      <c r="E1027" s="250" t="s">
        <v>19</v>
      </c>
      <c r="F1027" s="251" t="s">
        <v>315</v>
      </c>
      <c r="G1027" s="249"/>
      <c r="H1027" s="250" t="s">
        <v>19</v>
      </c>
      <c r="I1027" s="252"/>
      <c r="J1027" s="249"/>
      <c r="K1027" s="249"/>
      <c r="L1027" s="253"/>
      <c r="M1027" s="254"/>
      <c r="N1027" s="255"/>
      <c r="O1027" s="255"/>
      <c r="P1027" s="255"/>
      <c r="Q1027" s="255"/>
      <c r="R1027" s="255"/>
      <c r="S1027" s="255"/>
      <c r="T1027" s="256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7" t="s">
        <v>217</v>
      </c>
      <c r="AU1027" s="257" t="s">
        <v>85</v>
      </c>
      <c r="AV1027" s="14" t="s">
        <v>83</v>
      </c>
      <c r="AW1027" s="14" t="s">
        <v>37</v>
      </c>
      <c r="AX1027" s="14" t="s">
        <v>75</v>
      </c>
      <c r="AY1027" s="257" t="s">
        <v>147</v>
      </c>
    </row>
    <row r="1028" s="13" customFormat="1">
      <c r="A1028" s="13"/>
      <c r="B1028" s="237"/>
      <c r="C1028" s="238"/>
      <c r="D1028" s="239" t="s">
        <v>217</v>
      </c>
      <c r="E1028" s="258" t="s">
        <v>19</v>
      </c>
      <c r="F1028" s="240" t="s">
        <v>744</v>
      </c>
      <c r="G1028" s="238"/>
      <c r="H1028" s="241">
        <v>1.028</v>
      </c>
      <c r="I1028" s="242"/>
      <c r="J1028" s="238"/>
      <c r="K1028" s="238"/>
      <c r="L1028" s="243"/>
      <c r="M1028" s="244"/>
      <c r="N1028" s="245"/>
      <c r="O1028" s="245"/>
      <c r="P1028" s="245"/>
      <c r="Q1028" s="245"/>
      <c r="R1028" s="245"/>
      <c r="S1028" s="245"/>
      <c r="T1028" s="246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7" t="s">
        <v>217</v>
      </c>
      <c r="AU1028" s="247" t="s">
        <v>85</v>
      </c>
      <c r="AV1028" s="13" t="s">
        <v>85</v>
      </c>
      <c r="AW1028" s="13" t="s">
        <v>37</v>
      </c>
      <c r="AX1028" s="13" t="s">
        <v>75</v>
      </c>
      <c r="AY1028" s="247" t="s">
        <v>147</v>
      </c>
    </row>
    <row r="1029" s="13" customFormat="1">
      <c r="A1029" s="13"/>
      <c r="B1029" s="237"/>
      <c r="C1029" s="238"/>
      <c r="D1029" s="239" t="s">
        <v>217</v>
      </c>
      <c r="E1029" s="258" t="s">
        <v>19</v>
      </c>
      <c r="F1029" s="240" t="s">
        <v>745</v>
      </c>
      <c r="G1029" s="238"/>
      <c r="H1029" s="241">
        <v>1.018</v>
      </c>
      <c r="I1029" s="242"/>
      <c r="J1029" s="238"/>
      <c r="K1029" s="238"/>
      <c r="L1029" s="243"/>
      <c r="M1029" s="244"/>
      <c r="N1029" s="245"/>
      <c r="O1029" s="245"/>
      <c r="P1029" s="245"/>
      <c r="Q1029" s="245"/>
      <c r="R1029" s="245"/>
      <c r="S1029" s="245"/>
      <c r="T1029" s="246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7" t="s">
        <v>217</v>
      </c>
      <c r="AU1029" s="247" t="s">
        <v>85</v>
      </c>
      <c r="AV1029" s="13" t="s">
        <v>85</v>
      </c>
      <c r="AW1029" s="13" t="s">
        <v>37</v>
      </c>
      <c r="AX1029" s="13" t="s">
        <v>75</v>
      </c>
      <c r="AY1029" s="247" t="s">
        <v>147</v>
      </c>
    </row>
    <row r="1030" s="14" customFormat="1">
      <c r="A1030" s="14"/>
      <c r="B1030" s="248"/>
      <c r="C1030" s="249"/>
      <c r="D1030" s="239" t="s">
        <v>217</v>
      </c>
      <c r="E1030" s="250" t="s">
        <v>19</v>
      </c>
      <c r="F1030" s="251" t="s">
        <v>288</v>
      </c>
      <c r="G1030" s="249"/>
      <c r="H1030" s="250" t="s">
        <v>19</v>
      </c>
      <c r="I1030" s="252"/>
      <c r="J1030" s="249"/>
      <c r="K1030" s="249"/>
      <c r="L1030" s="253"/>
      <c r="M1030" s="254"/>
      <c r="N1030" s="255"/>
      <c r="O1030" s="255"/>
      <c r="P1030" s="255"/>
      <c r="Q1030" s="255"/>
      <c r="R1030" s="255"/>
      <c r="S1030" s="255"/>
      <c r="T1030" s="256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7" t="s">
        <v>217</v>
      </c>
      <c r="AU1030" s="257" t="s">
        <v>85</v>
      </c>
      <c r="AV1030" s="14" t="s">
        <v>83</v>
      </c>
      <c r="AW1030" s="14" t="s">
        <v>37</v>
      </c>
      <c r="AX1030" s="14" t="s">
        <v>75</v>
      </c>
      <c r="AY1030" s="257" t="s">
        <v>147</v>
      </c>
    </row>
    <row r="1031" s="13" customFormat="1">
      <c r="A1031" s="13"/>
      <c r="B1031" s="237"/>
      <c r="C1031" s="238"/>
      <c r="D1031" s="239" t="s">
        <v>217</v>
      </c>
      <c r="E1031" s="258" t="s">
        <v>19</v>
      </c>
      <c r="F1031" s="240" t="s">
        <v>746</v>
      </c>
      <c r="G1031" s="238"/>
      <c r="H1031" s="241">
        <v>1.52</v>
      </c>
      <c r="I1031" s="242"/>
      <c r="J1031" s="238"/>
      <c r="K1031" s="238"/>
      <c r="L1031" s="243"/>
      <c r="M1031" s="244"/>
      <c r="N1031" s="245"/>
      <c r="O1031" s="245"/>
      <c r="P1031" s="245"/>
      <c r="Q1031" s="245"/>
      <c r="R1031" s="245"/>
      <c r="S1031" s="245"/>
      <c r="T1031" s="246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7" t="s">
        <v>217</v>
      </c>
      <c r="AU1031" s="247" t="s">
        <v>85</v>
      </c>
      <c r="AV1031" s="13" t="s">
        <v>85</v>
      </c>
      <c r="AW1031" s="13" t="s">
        <v>37</v>
      </c>
      <c r="AX1031" s="13" t="s">
        <v>75</v>
      </c>
      <c r="AY1031" s="247" t="s">
        <v>147</v>
      </c>
    </row>
    <row r="1032" s="13" customFormat="1">
      <c r="A1032" s="13"/>
      <c r="B1032" s="237"/>
      <c r="C1032" s="238"/>
      <c r="D1032" s="239" t="s">
        <v>217</v>
      </c>
      <c r="E1032" s="258" t="s">
        <v>19</v>
      </c>
      <c r="F1032" s="240" t="s">
        <v>747</v>
      </c>
      <c r="G1032" s="238"/>
      <c r="H1032" s="241">
        <v>3.0209999999999999</v>
      </c>
      <c r="I1032" s="242"/>
      <c r="J1032" s="238"/>
      <c r="K1032" s="238"/>
      <c r="L1032" s="243"/>
      <c r="M1032" s="244"/>
      <c r="N1032" s="245"/>
      <c r="O1032" s="245"/>
      <c r="P1032" s="245"/>
      <c r="Q1032" s="245"/>
      <c r="R1032" s="245"/>
      <c r="S1032" s="245"/>
      <c r="T1032" s="246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7" t="s">
        <v>217</v>
      </c>
      <c r="AU1032" s="247" t="s">
        <v>85</v>
      </c>
      <c r="AV1032" s="13" t="s">
        <v>85</v>
      </c>
      <c r="AW1032" s="13" t="s">
        <v>37</v>
      </c>
      <c r="AX1032" s="13" t="s">
        <v>75</v>
      </c>
      <c r="AY1032" s="247" t="s">
        <v>147</v>
      </c>
    </row>
    <row r="1033" s="13" customFormat="1">
      <c r="A1033" s="13"/>
      <c r="B1033" s="237"/>
      <c r="C1033" s="238"/>
      <c r="D1033" s="239" t="s">
        <v>217</v>
      </c>
      <c r="E1033" s="258" t="s">
        <v>19</v>
      </c>
      <c r="F1033" s="240" t="s">
        <v>748</v>
      </c>
      <c r="G1033" s="238"/>
      <c r="H1033" s="241">
        <v>1.512</v>
      </c>
      <c r="I1033" s="242"/>
      <c r="J1033" s="238"/>
      <c r="K1033" s="238"/>
      <c r="L1033" s="243"/>
      <c r="M1033" s="244"/>
      <c r="N1033" s="245"/>
      <c r="O1033" s="245"/>
      <c r="P1033" s="245"/>
      <c r="Q1033" s="245"/>
      <c r="R1033" s="245"/>
      <c r="S1033" s="245"/>
      <c r="T1033" s="246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7" t="s">
        <v>217</v>
      </c>
      <c r="AU1033" s="247" t="s">
        <v>85</v>
      </c>
      <c r="AV1033" s="13" t="s">
        <v>85</v>
      </c>
      <c r="AW1033" s="13" t="s">
        <v>37</v>
      </c>
      <c r="AX1033" s="13" t="s">
        <v>75</v>
      </c>
      <c r="AY1033" s="247" t="s">
        <v>147</v>
      </c>
    </row>
    <row r="1034" s="13" customFormat="1">
      <c r="A1034" s="13"/>
      <c r="B1034" s="237"/>
      <c r="C1034" s="238"/>
      <c r="D1034" s="239" t="s">
        <v>217</v>
      </c>
      <c r="E1034" s="258" t="s">
        <v>19</v>
      </c>
      <c r="F1034" s="240" t="s">
        <v>749</v>
      </c>
      <c r="G1034" s="238"/>
      <c r="H1034" s="241">
        <v>0.47999999999999998</v>
      </c>
      <c r="I1034" s="242"/>
      <c r="J1034" s="238"/>
      <c r="K1034" s="238"/>
      <c r="L1034" s="243"/>
      <c r="M1034" s="244"/>
      <c r="N1034" s="245"/>
      <c r="O1034" s="245"/>
      <c r="P1034" s="245"/>
      <c r="Q1034" s="245"/>
      <c r="R1034" s="245"/>
      <c r="S1034" s="245"/>
      <c r="T1034" s="246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7" t="s">
        <v>217</v>
      </c>
      <c r="AU1034" s="247" t="s">
        <v>85</v>
      </c>
      <c r="AV1034" s="13" t="s">
        <v>85</v>
      </c>
      <c r="AW1034" s="13" t="s">
        <v>37</v>
      </c>
      <c r="AX1034" s="13" t="s">
        <v>75</v>
      </c>
      <c r="AY1034" s="247" t="s">
        <v>147</v>
      </c>
    </row>
    <row r="1035" s="14" customFormat="1">
      <c r="A1035" s="14"/>
      <c r="B1035" s="248"/>
      <c r="C1035" s="249"/>
      <c r="D1035" s="239" t="s">
        <v>217</v>
      </c>
      <c r="E1035" s="250" t="s">
        <v>19</v>
      </c>
      <c r="F1035" s="251" t="s">
        <v>291</v>
      </c>
      <c r="G1035" s="249"/>
      <c r="H1035" s="250" t="s">
        <v>19</v>
      </c>
      <c r="I1035" s="252"/>
      <c r="J1035" s="249"/>
      <c r="K1035" s="249"/>
      <c r="L1035" s="253"/>
      <c r="M1035" s="254"/>
      <c r="N1035" s="255"/>
      <c r="O1035" s="255"/>
      <c r="P1035" s="255"/>
      <c r="Q1035" s="255"/>
      <c r="R1035" s="255"/>
      <c r="S1035" s="255"/>
      <c r="T1035" s="256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7" t="s">
        <v>217</v>
      </c>
      <c r="AU1035" s="257" t="s">
        <v>85</v>
      </c>
      <c r="AV1035" s="14" t="s">
        <v>83</v>
      </c>
      <c r="AW1035" s="14" t="s">
        <v>37</v>
      </c>
      <c r="AX1035" s="14" t="s">
        <v>75</v>
      </c>
      <c r="AY1035" s="257" t="s">
        <v>147</v>
      </c>
    </row>
    <row r="1036" s="13" customFormat="1">
      <c r="A1036" s="13"/>
      <c r="B1036" s="237"/>
      <c r="C1036" s="238"/>
      <c r="D1036" s="239" t="s">
        <v>217</v>
      </c>
      <c r="E1036" s="258" t="s">
        <v>19</v>
      </c>
      <c r="F1036" s="240" t="s">
        <v>750</v>
      </c>
      <c r="G1036" s="238"/>
      <c r="H1036" s="241">
        <v>0.55700000000000005</v>
      </c>
      <c r="I1036" s="242"/>
      <c r="J1036" s="238"/>
      <c r="K1036" s="238"/>
      <c r="L1036" s="243"/>
      <c r="M1036" s="244"/>
      <c r="N1036" s="245"/>
      <c r="O1036" s="245"/>
      <c r="P1036" s="245"/>
      <c r="Q1036" s="245"/>
      <c r="R1036" s="245"/>
      <c r="S1036" s="245"/>
      <c r="T1036" s="246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7" t="s">
        <v>217</v>
      </c>
      <c r="AU1036" s="247" t="s">
        <v>85</v>
      </c>
      <c r="AV1036" s="13" t="s">
        <v>85</v>
      </c>
      <c r="AW1036" s="13" t="s">
        <v>37</v>
      </c>
      <c r="AX1036" s="13" t="s">
        <v>75</v>
      </c>
      <c r="AY1036" s="247" t="s">
        <v>147</v>
      </c>
    </row>
    <row r="1037" s="13" customFormat="1">
      <c r="A1037" s="13"/>
      <c r="B1037" s="237"/>
      <c r="C1037" s="238"/>
      <c r="D1037" s="239" t="s">
        <v>217</v>
      </c>
      <c r="E1037" s="258" t="s">
        <v>19</v>
      </c>
      <c r="F1037" s="240" t="s">
        <v>745</v>
      </c>
      <c r="G1037" s="238"/>
      <c r="H1037" s="241">
        <v>1.018</v>
      </c>
      <c r="I1037" s="242"/>
      <c r="J1037" s="238"/>
      <c r="K1037" s="238"/>
      <c r="L1037" s="243"/>
      <c r="M1037" s="244"/>
      <c r="N1037" s="245"/>
      <c r="O1037" s="245"/>
      <c r="P1037" s="245"/>
      <c r="Q1037" s="245"/>
      <c r="R1037" s="245"/>
      <c r="S1037" s="245"/>
      <c r="T1037" s="246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47" t="s">
        <v>217</v>
      </c>
      <c r="AU1037" s="247" t="s">
        <v>85</v>
      </c>
      <c r="AV1037" s="13" t="s">
        <v>85</v>
      </c>
      <c r="AW1037" s="13" t="s">
        <v>37</v>
      </c>
      <c r="AX1037" s="13" t="s">
        <v>75</v>
      </c>
      <c r="AY1037" s="247" t="s">
        <v>147</v>
      </c>
    </row>
    <row r="1038" s="13" customFormat="1">
      <c r="A1038" s="13"/>
      <c r="B1038" s="237"/>
      <c r="C1038" s="238"/>
      <c r="D1038" s="239" t="s">
        <v>217</v>
      </c>
      <c r="E1038" s="258" t="s">
        <v>19</v>
      </c>
      <c r="F1038" s="240" t="s">
        <v>751</v>
      </c>
      <c r="G1038" s="238"/>
      <c r="H1038" s="241">
        <v>2.246</v>
      </c>
      <c r="I1038" s="242"/>
      <c r="J1038" s="238"/>
      <c r="K1038" s="238"/>
      <c r="L1038" s="243"/>
      <c r="M1038" s="244"/>
      <c r="N1038" s="245"/>
      <c r="O1038" s="245"/>
      <c r="P1038" s="245"/>
      <c r="Q1038" s="245"/>
      <c r="R1038" s="245"/>
      <c r="S1038" s="245"/>
      <c r="T1038" s="246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47" t="s">
        <v>217</v>
      </c>
      <c r="AU1038" s="247" t="s">
        <v>85</v>
      </c>
      <c r="AV1038" s="13" t="s">
        <v>85</v>
      </c>
      <c r="AW1038" s="13" t="s">
        <v>37</v>
      </c>
      <c r="AX1038" s="13" t="s">
        <v>75</v>
      </c>
      <c r="AY1038" s="247" t="s">
        <v>147</v>
      </c>
    </row>
    <row r="1039" s="13" customFormat="1">
      <c r="A1039" s="13"/>
      <c r="B1039" s="237"/>
      <c r="C1039" s="238"/>
      <c r="D1039" s="239" t="s">
        <v>217</v>
      </c>
      <c r="E1039" s="258" t="s">
        <v>19</v>
      </c>
      <c r="F1039" s="240" t="s">
        <v>751</v>
      </c>
      <c r="G1039" s="238"/>
      <c r="H1039" s="241">
        <v>2.246</v>
      </c>
      <c r="I1039" s="242"/>
      <c r="J1039" s="238"/>
      <c r="K1039" s="238"/>
      <c r="L1039" s="243"/>
      <c r="M1039" s="244"/>
      <c r="N1039" s="245"/>
      <c r="O1039" s="245"/>
      <c r="P1039" s="245"/>
      <c r="Q1039" s="245"/>
      <c r="R1039" s="245"/>
      <c r="S1039" s="245"/>
      <c r="T1039" s="246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7" t="s">
        <v>217</v>
      </c>
      <c r="AU1039" s="247" t="s">
        <v>85</v>
      </c>
      <c r="AV1039" s="13" t="s">
        <v>85</v>
      </c>
      <c r="AW1039" s="13" t="s">
        <v>37</v>
      </c>
      <c r="AX1039" s="13" t="s">
        <v>75</v>
      </c>
      <c r="AY1039" s="247" t="s">
        <v>147</v>
      </c>
    </row>
    <row r="1040" s="13" customFormat="1">
      <c r="A1040" s="13"/>
      <c r="B1040" s="237"/>
      <c r="C1040" s="238"/>
      <c r="D1040" s="239" t="s">
        <v>217</v>
      </c>
      <c r="E1040" s="258" t="s">
        <v>19</v>
      </c>
      <c r="F1040" s="240" t="s">
        <v>752</v>
      </c>
      <c r="G1040" s="238"/>
      <c r="H1040" s="241">
        <v>0.91200000000000003</v>
      </c>
      <c r="I1040" s="242"/>
      <c r="J1040" s="238"/>
      <c r="K1040" s="238"/>
      <c r="L1040" s="243"/>
      <c r="M1040" s="244"/>
      <c r="N1040" s="245"/>
      <c r="O1040" s="245"/>
      <c r="P1040" s="245"/>
      <c r="Q1040" s="245"/>
      <c r="R1040" s="245"/>
      <c r="S1040" s="245"/>
      <c r="T1040" s="246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47" t="s">
        <v>217</v>
      </c>
      <c r="AU1040" s="247" t="s">
        <v>85</v>
      </c>
      <c r="AV1040" s="13" t="s">
        <v>85</v>
      </c>
      <c r="AW1040" s="13" t="s">
        <v>37</v>
      </c>
      <c r="AX1040" s="13" t="s">
        <v>75</v>
      </c>
      <c r="AY1040" s="247" t="s">
        <v>147</v>
      </c>
    </row>
    <row r="1041" s="13" customFormat="1">
      <c r="A1041" s="13"/>
      <c r="B1041" s="237"/>
      <c r="C1041" s="238"/>
      <c r="D1041" s="239" t="s">
        <v>217</v>
      </c>
      <c r="E1041" s="258" t="s">
        <v>19</v>
      </c>
      <c r="F1041" s="240" t="s">
        <v>753</v>
      </c>
      <c r="G1041" s="238"/>
      <c r="H1041" s="241">
        <v>0.16800000000000001</v>
      </c>
      <c r="I1041" s="242"/>
      <c r="J1041" s="238"/>
      <c r="K1041" s="238"/>
      <c r="L1041" s="243"/>
      <c r="M1041" s="244"/>
      <c r="N1041" s="245"/>
      <c r="O1041" s="245"/>
      <c r="P1041" s="245"/>
      <c r="Q1041" s="245"/>
      <c r="R1041" s="245"/>
      <c r="S1041" s="245"/>
      <c r="T1041" s="246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7" t="s">
        <v>217</v>
      </c>
      <c r="AU1041" s="247" t="s">
        <v>85</v>
      </c>
      <c r="AV1041" s="13" t="s">
        <v>85</v>
      </c>
      <c r="AW1041" s="13" t="s">
        <v>37</v>
      </c>
      <c r="AX1041" s="13" t="s">
        <v>75</v>
      </c>
      <c r="AY1041" s="247" t="s">
        <v>147</v>
      </c>
    </row>
    <row r="1042" s="14" customFormat="1">
      <c r="A1042" s="14"/>
      <c r="B1042" s="248"/>
      <c r="C1042" s="249"/>
      <c r="D1042" s="239" t="s">
        <v>217</v>
      </c>
      <c r="E1042" s="250" t="s">
        <v>19</v>
      </c>
      <c r="F1042" s="251" t="s">
        <v>295</v>
      </c>
      <c r="G1042" s="249"/>
      <c r="H1042" s="250" t="s">
        <v>19</v>
      </c>
      <c r="I1042" s="252"/>
      <c r="J1042" s="249"/>
      <c r="K1042" s="249"/>
      <c r="L1042" s="253"/>
      <c r="M1042" s="254"/>
      <c r="N1042" s="255"/>
      <c r="O1042" s="255"/>
      <c r="P1042" s="255"/>
      <c r="Q1042" s="255"/>
      <c r="R1042" s="255"/>
      <c r="S1042" s="255"/>
      <c r="T1042" s="256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7" t="s">
        <v>217</v>
      </c>
      <c r="AU1042" s="257" t="s">
        <v>85</v>
      </c>
      <c r="AV1042" s="14" t="s">
        <v>83</v>
      </c>
      <c r="AW1042" s="14" t="s">
        <v>37</v>
      </c>
      <c r="AX1042" s="14" t="s">
        <v>75</v>
      </c>
      <c r="AY1042" s="257" t="s">
        <v>147</v>
      </c>
    </row>
    <row r="1043" s="13" customFormat="1">
      <c r="A1043" s="13"/>
      <c r="B1043" s="237"/>
      <c r="C1043" s="238"/>
      <c r="D1043" s="239" t="s">
        <v>217</v>
      </c>
      <c r="E1043" s="258" t="s">
        <v>19</v>
      </c>
      <c r="F1043" s="240" t="s">
        <v>754</v>
      </c>
      <c r="G1043" s="238"/>
      <c r="H1043" s="241">
        <v>2.0539999999999998</v>
      </c>
      <c r="I1043" s="242"/>
      <c r="J1043" s="238"/>
      <c r="K1043" s="238"/>
      <c r="L1043" s="243"/>
      <c r="M1043" s="244"/>
      <c r="N1043" s="245"/>
      <c r="O1043" s="245"/>
      <c r="P1043" s="245"/>
      <c r="Q1043" s="245"/>
      <c r="R1043" s="245"/>
      <c r="S1043" s="245"/>
      <c r="T1043" s="246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7" t="s">
        <v>217</v>
      </c>
      <c r="AU1043" s="247" t="s">
        <v>85</v>
      </c>
      <c r="AV1043" s="13" t="s">
        <v>85</v>
      </c>
      <c r="AW1043" s="13" t="s">
        <v>37</v>
      </c>
      <c r="AX1043" s="13" t="s">
        <v>75</v>
      </c>
      <c r="AY1043" s="247" t="s">
        <v>147</v>
      </c>
    </row>
    <row r="1044" s="13" customFormat="1">
      <c r="A1044" s="13"/>
      <c r="B1044" s="237"/>
      <c r="C1044" s="238"/>
      <c r="D1044" s="239" t="s">
        <v>217</v>
      </c>
      <c r="E1044" s="258" t="s">
        <v>19</v>
      </c>
      <c r="F1044" s="240" t="s">
        <v>755</v>
      </c>
      <c r="G1044" s="238"/>
      <c r="H1044" s="241">
        <v>0.76800000000000002</v>
      </c>
      <c r="I1044" s="242"/>
      <c r="J1044" s="238"/>
      <c r="K1044" s="238"/>
      <c r="L1044" s="243"/>
      <c r="M1044" s="244"/>
      <c r="N1044" s="245"/>
      <c r="O1044" s="245"/>
      <c r="P1044" s="245"/>
      <c r="Q1044" s="245"/>
      <c r="R1044" s="245"/>
      <c r="S1044" s="245"/>
      <c r="T1044" s="246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7" t="s">
        <v>217</v>
      </c>
      <c r="AU1044" s="247" t="s">
        <v>85</v>
      </c>
      <c r="AV1044" s="13" t="s">
        <v>85</v>
      </c>
      <c r="AW1044" s="13" t="s">
        <v>37</v>
      </c>
      <c r="AX1044" s="13" t="s">
        <v>75</v>
      </c>
      <c r="AY1044" s="247" t="s">
        <v>147</v>
      </c>
    </row>
    <row r="1045" s="13" customFormat="1">
      <c r="A1045" s="13"/>
      <c r="B1045" s="237"/>
      <c r="C1045" s="238"/>
      <c r="D1045" s="239" t="s">
        <v>217</v>
      </c>
      <c r="E1045" s="258" t="s">
        <v>19</v>
      </c>
      <c r="F1045" s="240" t="s">
        <v>756</v>
      </c>
      <c r="G1045" s="238"/>
      <c r="H1045" s="241">
        <v>0.80900000000000005</v>
      </c>
      <c r="I1045" s="242"/>
      <c r="J1045" s="238"/>
      <c r="K1045" s="238"/>
      <c r="L1045" s="243"/>
      <c r="M1045" s="244"/>
      <c r="N1045" s="245"/>
      <c r="O1045" s="245"/>
      <c r="P1045" s="245"/>
      <c r="Q1045" s="245"/>
      <c r="R1045" s="245"/>
      <c r="S1045" s="245"/>
      <c r="T1045" s="246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7" t="s">
        <v>217</v>
      </c>
      <c r="AU1045" s="247" t="s">
        <v>85</v>
      </c>
      <c r="AV1045" s="13" t="s">
        <v>85</v>
      </c>
      <c r="AW1045" s="13" t="s">
        <v>37</v>
      </c>
      <c r="AX1045" s="13" t="s">
        <v>75</v>
      </c>
      <c r="AY1045" s="247" t="s">
        <v>147</v>
      </c>
    </row>
    <row r="1046" s="14" customFormat="1">
      <c r="A1046" s="14"/>
      <c r="B1046" s="248"/>
      <c r="C1046" s="249"/>
      <c r="D1046" s="239" t="s">
        <v>217</v>
      </c>
      <c r="E1046" s="250" t="s">
        <v>19</v>
      </c>
      <c r="F1046" s="251" t="s">
        <v>297</v>
      </c>
      <c r="G1046" s="249"/>
      <c r="H1046" s="250" t="s">
        <v>19</v>
      </c>
      <c r="I1046" s="252"/>
      <c r="J1046" s="249"/>
      <c r="K1046" s="249"/>
      <c r="L1046" s="253"/>
      <c r="M1046" s="254"/>
      <c r="N1046" s="255"/>
      <c r="O1046" s="255"/>
      <c r="P1046" s="255"/>
      <c r="Q1046" s="255"/>
      <c r="R1046" s="255"/>
      <c r="S1046" s="255"/>
      <c r="T1046" s="256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7" t="s">
        <v>217</v>
      </c>
      <c r="AU1046" s="257" t="s">
        <v>85</v>
      </c>
      <c r="AV1046" s="14" t="s">
        <v>83</v>
      </c>
      <c r="AW1046" s="14" t="s">
        <v>37</v>
      </c>
      <c r="AX1046" s="14" t="s">
        <v>75</v>
      </c>
      <c r="AY1046" s="257" t="s">
        <v>147</v>
      </c>
    </row>
    <row r="1047" s="13" customFormat="1">
      <c r="A1047" s="13"/>
      <c r="B1047" s="237"/>
      <c r="C1047" s="238"/>
      <c r="D1047" s="239" t="s">
        <v>217</v>
      </c>
      <c r="E1047" s="258" t="s">
        <v>19</v>
      </c>
      <c r="F1047" s="240" t="s">
        <v>757</v>
      </c>
      <c r="G1047" s="238"/>
      <c r="H1047" s="241">
        <v>3.3119999999999998</v>
      </c>
      <c r="I1047" s="242"/>
      <c r="J1047" s="238"/>
      <c r="K1047" s="238"/>
      <c r="L1047" s="243"/>
      <c r="M1047" s="244"/>
      <c r="N1047" s="245"/>
      <c r="O1047" s="245"/>
      <c r="P1047" s="245"/>
      <c r="Q1047" s="245"/>
      <c r="R1047" s="245"/>
      <c r="S1047" s="245"/>
      <c r="T1047" s="246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7" t="s">
        <v>217</v>
      </c>
      <c r="AU1047" s="247" t="s">
        <v>85</v>
      </c>
      <c r="AV1047" s="13" t="s">
        <v>85</v>
      </c>
      <c r="AW1047" s="13" t="s">
        <v>37</v>
      </c>
      <c r="AX1047" s="13" t="s">
        <v>75</v>
      </c>
      <c r="AY1047" s="247" t="s">
        <v>147</v>
      </c>
    </row>
    <row r="1048" s="13" customFormat="1">
      <c r="A1048" s="13"/>
      <c r="B1048" s="237"/>
      <c r="C1048" s="238"/>
      <c r="D1048" s="239" t="s">
        <v>217</v>
      </c>
      <c r="E1048" s="258" t="s">
        <v>19</v>
      </c>
      <c r="F1048" s="240" t="s">
        <v>758</v>
      </c>
      <c r="G1048" s="238"/>
      <c r="H1048" s="241">
        <v>2.3740000000000001</v>
      </c>
      <c r="I1048" s="242"/>
      <c r="J1048" s="238"/>
      <c r="K1048" s="238"/>
      <c r="L1048" s="243"/>
      <c r="M1048" s="244"/>
      <c r="N1048" s="245"/>
      <c r="O1048" s="245"/>
      <c r="P1048" s="245"/>
      <c r="Q1048" s="245"/>
      <c r="R1048" s="245"/>
      <c r="S1048" s="245"/>
      <c r="T1048" s="246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7" t="s">
        <v>217</v>
      </c>
      <c r="AU1048" s="247" t="s">
        <v>85</v>
      </c>
      <c r="AV1048" s="13" t="s">
        <v>85</v>
      </c>
      <c r="AW1048" s="13" t="s">
        <v>37</v>
      </c>
      <c r="AX1048" s="13" t="s">
        <v>75</v>
      </c>
      <c r="AY1048" s="247" t="s">
        <v>147</v>
      </c>
    </row>
    <row r="1049" s="13" customFormat="1">
      <c r="A1049" s="13"/>
      <c r="B1049" s="237"/>
      <c r="C1049" s="238"/>
      <c r="D1049" s="239" t="s">
        <v>217</v>
      </c>
      <c r="E1049" s="258" t="s">
        <v>19</v>
      </c>
      <c r="F1049" s="240" t="s">
        <v>759</v>
      </c>
      <c r="G1049" s="238"/>
      <c r="H1049" s="241">
        <v>0.46700000000000003</v>
      </c>
      <c r="I1049" s="242"/>
      <c r="J1049" s="238"/>
      <c r="K1049" s="238"/>
      <c r="L1049" s="243"/>
      <c r="M1049" s="244"/>
      <c r="N1049" s="245"/>
      <c r="O1049" s="245"/>
      <c r="P1049" s="245"/>
      <c r="Q1049" s="245"/>
      <c r="R1049" s="245"/>
      <c r="S1049" s="245"/>
      <c r="T1049" s="246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7" t="s">
        <v>217</v>
      </c>
      <c r="AU1049" s="247" t="s">
        <v>85</v>
      </c>
      <c r="AV1049" s="13" t="s">
        <v>85</v>
      </c>
      <c r="AW1049" s="13" t="s">
        <v>37</v>
      </c>
      <c r="AX1049" s="13" t="s">
        <v>75</v>
      </c>
      <c r="AY1049" s="247" t="s">
        <v>147</v>
      </c>
    </row>
    <row r="1050" s="14" customFormat="1">
      <c r="A1050" s="14"/>
      <c r="B1050" s="248"/>
      <c r="C1050" s="249"/>
      <c r="D1050" s="239" t="s">
        <v>217</v>
      </c>
      <c r="E1050" s="250" t="s">
        <v>19</v>
      </c>
      <c r="F1050" s="251" t="s">
        <v>299</v>
      </c>
      <c r="G1050" s="249"/>
      <c r="H1050" s="250" t="s">
        <v>19</v>
      </c>
      <c r="I1050" s="252"/>
      <c r="J1050" s="249"/>
      <c r="K1050" s="249"/>
      <c r="L1050" s="253"/>
      <c r="M1050" s="254"/>
      <c r="N1050" s="255"/>
      <c r="O1050" s="255"/>
      <c r="P1050" s="255"/>
      <c r="Q1050" s="255"/>
      <c r="R1050" s="255"/>
      <c r="S1050" s="255"/>
      <c r="T1050" s="256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7" t="s">
        <v>217</v>
      </c>
      <c r="AU1050" s="257" t="s">
        <v>85</v>
      </c>
      <c r="AV1050" s="14" t="s">
        <v>83</v>
      </c>
      <c r="AW1050" s="14" t="s">
        <v>37</v>
      </c>
      <c r="AX1050" s="14" t="s">
        <v>75</v>
      </c>
      <c r="AY1050" s="257" t="s">
        <v>147</v>
      </c>
    </row>
    <row r="1051" s="13" customFormat="1">
      <c r="A1051" s="13"/>
      <c r="B1051" s="237"/>
      <c r="C1051" s="238"/>
      <c r="D1051" s="239" t="s">
        <v>217</v>
      </c>
      <c r="E1051" s="258" t="s">
        <v>19</v>
      </c>
      <c r="F1051" s="240" t="s">
        <v>760</v>
      </c>
      <c r="G1051" s="238"/>
      <c r="H1051" s="241">
        <v>1.8240000000000001</v>
      </c>
      <c r="I1051" s="242"/>
      <c r="J1051" s="238"/>
      <c r="K1051" s="238"/>
      <c r="L1051" s="243"/>
      <c r="M1051" s="244"/>
      <c r="N1051" s="245"/>
      <c r="O1051" s="245"/>
      <c r="P1051" s="245"/>
      <c r="Q1051" s="245"/>
      <c r="R1051" s="245"/>
      <c r="S1051" s="245"/>
      <c r="T1051" s="246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7" t="s">
        <v>217</v>
      </c>
      <c r="AU1051" s="247" t="s">
        <v>85</v>
      </c>
      <c r="AV1051" s="13" t="s">
        <v>85</v>
      </c>
      <c r="AW1051" s="13" t="s">
        <v>37</v>
      </c>
      <c r="AX1051" s="13" t="s">
        <v>75</v>
      </c>
      <c r="AY1051" s="247" t="s">
        <v>147</v>
      </c>
    </row>
    <row r="1052" s="13" customFormat="1">
      <c r="A1052" s="13"/>
      <c r="B1052" s="237"/>
      <c r="C1052" s="238"/>
      <c r="D1052" s="239" t="s">
        <v>217</v>
      </c>
      <c r="E1052" s="258" t="s">
        <v>19</v>
      </c>
      <c r="F1052" s="240" t="s">
        <v>761</v>
      </c>
      <c r="G1052" s="238"/>
      <c r="H1052" s="241">
        <v>0.49399999999999999</v>
      </c>
      <c r="I1052" s="242"/>
      <c r="J1052" s="238"/>
      <c r="K1052" s="238"/>
      <c r="L1052" s="243"/>
      <c r="M1052" s="244"/>
      <c r="N1052" s="245"/>
      <c r="O1052" s="245"/>
      <c r="P1052" s="245"/>
      <c r="Q1052" s="245"/>
      <c r="R1052" s="245"/>
      <c r="S1052" s="245"/>
      <c r="T1052" s="246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47" t="s">
        <v>217</v>
      </c>
      <c r="AU1052" s="247" t="s">
        <v>85</v>
      </c>
      <c r="AV1052" s="13" t="s">
        <v>85</v>
      </c>
      <c r="AW1052" s="13" t="s">
        <v>37</v>
      </c>
      <c r="AX1052" s="13" t="s">
        <v>75</v>
      </c>
      <c r="AY1052" s="247" t="s">
        <v>147</v>
      </c>
    </row>
    <row r="1053" s="13" customFormat="1">
      <c r="A1053" s="13"/>
      <c r="B1053" s="237"/>
      <c r="C1053" s="238"/>
      <c r="D1053" s="239" t="s">
        <v>217</v>
      </c>
      <c r="E1053" s="258" t="s">
        <v>19</v>
      </c>
      <c r="F1053" s="240" t="s">
        <v>762</v>
      </c>
      <c r="G1053" s="238"/>
      <c r="H1053" s="241">
        <v>0.44800000000000001</v>
      </c>
      <c r="I1053" s="242"/>
      <c r="J1053" s="238"/>
      <c r="K1053" s="238"/>
      <c r="L1053" s="243"/>
      <c r="M1053" s="244"/>
      <c r="N1053" s="245"/>
      <c r="O1053" s="245"/>
      <c r="P1053" s="245"/>
      <c r="Q1053" s="245"/>
      <c r="R1053" s="245"/>
      <c r="S1053" s="245"/>
      <c r="T1053" s="246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7" t="s">
        <v>217</v>
      </c>
      <c r="AU1053" s="247" t="s">
        <v>85</v>
      </c>
      <c r="AV1053" s="13" t="s">
        <v>85</v>
      </c>
      <c r="AW1053" s="13" t="s">
        <v>37</v>
      </c>
      <c r="AX1053" s="13" t="s">
        <v>75</v>
      </c>
      <c r="AY1053" s="247" t="s">
        <v>147</v>
      </c>
    </row>
    <row r="1054" s="13" customFormat="1">
      <c r="A1054" s="13"/>
      <c r="B1054" s="237"/>
      <c r="C1054" s="238"/>
      <c r="D1054" s="239" t="s">
        <v>217</v>
      </c>
      <c r="E1054" s="258" t="s">
        <v>19</v>
      </c>
      <c r="F1054" s="240" t="s">
        <v>763</v>
      </c>
      <c r="G1054" s="238"/>
      <c r="H1054" s="241">
        <v>0.46400000000000002</v>
      </c>
      <c r="I1054" s="242"/>
      <c r="J1054" s="238"/>
      <c r="K1054" s="238"/>
      <c r="L1054" s="243"/>
      <c r="M1054" s="244"/>
      <c r="N1054" s="245"/>
      <c r="O1054" s="245"/>
      <c r="P1054" s="245"/>
      <c r="Q1054" s="245"/>
      <c r="R1054" s="245"/>
      <c r="S1054" s="245"/>
      <c r="T1054" s="246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47" t="s">
        <v>217</v>
      </c>
      <c r="AU1054" s="247" t="s">
        <v>85</v>
      </c>
      <c r="AV1054" s="13" t="s">
        <v>85</v>
      </c>
      <c r="AW1054" s="13" t="s">
        <v>37</v>
      </c>
      <c r="AX1054" s="13" t="s">
        <v>75</v>
      </c>
      <c r="AY1054" s="247" t="s">
        <v>147</v>
      </c>
    </row>
    <row r="1055" s="13" customFormat="1">
      <c r="A1055" s="13"/>
      <c r="B1055" s="237"/>
      <c r="C1055" s="238"/>
      <c r="D1055" s="239" t="s">
        <v>217</v>
      </c>
      <c r="E1055" s="258" t="s">
        <v>19</v>
      </c>
      <c r="F1055" s="240" t="s">
        <v>764</v>
      </c>
      <c r="G1055" s="238"/>
      <c r="H1055" s="241">
        <v>0.71199999999999997</v>
      </c>
      <c r="I1055" s="242"/>
      <c r="J1055" s="238"/>
      <c r="K1055" s="238"/>
      <c r="L1055" s="243"/>
      <c r="M1055" s="244"/>
      <c r="N1055" s="245"/>
      <c r="O1055" s="245"/>
      <c r="P1055" s="245"/>
      <c r="Q1055" s="245"/>
      <c r="R1055" s="245"/>
      <c r="S1055" s="245"/>
      <c r="T1055" s="246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7" t="s">
        <v>217</v>
      </c>
      <c r="AU1055" s="247" t="s">
        <v>85</v>
      </c>
      <c r="AV1055" s="13" t="s">
        <v>85</v>
      </c>
      <c r="AW1055" s="13" t="s">
        <v>37</v>
      </c>
      <c r="AX1055" s="13" t="s">
        <v>75</v>
      </c>
      <c r="AY1055" s="247" t="s">
        <v>147</v>
      </c>
    </row>
    <row r="1056" s="13" customFormat="1">
      <c r="A1056" s="13"/>
      <c r="B1056" s="237"/>
      <c r="C1056" s="238"/>
      <c r="D1056" s="239" t="s">
        <v>217</v>
      </c>
      <c r="E1056" s="258" t="s">
        <v>19</v>
      </c>
      <c r="F1056" s="240" t="s">
        <v>765</v>
      </c>
      <c r="G1056" s="238"/>
      <c r="H1056" s="241">
        <v>0.374</v>
      </c>
      <c r="I1056" s="242"/>
      <c r="J1056" s="238"/>
      <c r="K1056" s="238"/>
      <c r="L1056" s="243"/>
      <c r="M1056" s="244"/>
      <c r="N1056" s="245"/>
      <c r="O1056" s="245"/>
      <c r="P1056" s="245"/>
      <c r="Q1056" s="245"/>
      <c r="R1056" s="245"/>
      <c r="S1056" s="245"/>
      <c r="T1056" s="246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7" t="s">
        <v>217</v>
      </c>
      <c r="AU1056" s="247" t="s">
        <v>85</v>
      </c>
      <c r="AV1056" s="13" t="s">
        <v>85</v>
      </c>
      <c r="AW1056" s="13" t="s">
        <v>37</v>
      </c>
      <c r="AX1056" s="13" t="s">
        <v>75</v>
      </c>
      <c r="AY1056" s="247" t="s">
        <v>147</v>
      </c>
    </row>
    <row r="1057" s="13" customFormat="1">
      <c r="A1057" s="13"/>
      <c r="B1057" s="237"/>
      <c r="C1057" s="238"/>
      <c r="D1057" s="239" t="s">
        <v>217</v>
      </c>
      <c r="E1057" s="258" t="s">
        <v>19</v>
      </c>
      <c r="F1057" s="240" t="s">
        <v>766</v>
      </c>
      <c r="G1057" s="238"/>
      <c r="H1057" s="241">
        <v>0.71899999999999997</v>
      </c>
      <c r="I1057" s="242"/>
      <c r="J1057" s="238"/>
      <c r="K1057" s="238"/>
      <c r="L1057" s="243"/>
      <c r="M1057" s="244"/>
      <c r="N1057" s="245"/>
      <c r="O1057" s="245"/>
      <c r="P1057" s="245"/>
      <c r="Q1057" s="245"/>
      <c r="R1057" s="245"/>
      <c r="S1057" s="245"/>
      <c r="T1057" s="246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7" t="s">
        <v>217</v>
      </c>
      <c r="AU1057" s="247" t="s">
        <v>85</v>
      </c>
      <c r="AV1057" s="13" t="s">
        <v>85</v>
      </c>
      <c r="AW1057" s="13" t="s">
        <v>37</v>
      </c>
      <c r="AX1057" s="13" t="s">
        <v>75</v>
      </c>
      <c r="AY1057" s="247" t="s">
        <v>147</v>
      </c>
    </row>
    <row r="1058" s="13" customFormat="1">
      <c r="A1058" s="13"/>
      <c r="B1058" s="237"/>
      <c r="C1058" s="238"/>
      <c r="D1058" s="239" t="s">
        <v>217</v>
      </c>
      <c r="E1058" s="258" t="s">
        <v>19</v>
      </c>
      <c r="F1058" s="240" t="s">
        <v>767</v>
      </c>
      <c r="G1058" s="238"/>
      <c r="H1058" s="241">
        <v>0.19800000000000001</v>
      </c>
      <c r="I1058" s="242"/>
      <c r="J1058" s="238"/>
      <c r="K1058" s="238"/>
      <c r="L1058" s="243"/>
      <c r="M1058" s="244"/>
      <c r="N1058" s="245"/>
      <c r="O1058" s="245"/>
      <c r="P1058" s="245"/>
      <c r="Q1058" s="245"/>
      <c r="R1058" s="245"/>
      <c r="S1058" s="245"/>
      <c r="T1058" s="246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47" t="s">
        <v>217</v>
      </c>
      <c r="AU1058" s="247" t="s">
        <v>85</v>
      </c>
      <c r="AV1058" s="13" t="s">
        <v>85</v>
      </c>
      <c r="AW1058" s="13" t="s">
        <v>37</v>
      </c>
      <c r="AX1058" s="13" t="s">
        <v>75</v>
      </c>
      <c r="AY1058" s="247" t="s">
        <v>147</v>
      </c>
    </row>
    <row r="1059" s="15" customFormat="1">
      <c r="A1059" s="15"/>
      <c r="B1059" s="259"/>
      <c r="C1059" s="260"/>
      <c r="D1059" s="239" t="s">
        <v>217</v>
      </c>
      <c r="E1059" s="261" t="s">
        <v>19</v>
      </c>
      <c r="F1059" s="262" t="s">
        <v>233</v>
      </c>
      <c r="G1059" s="260"/>
      <c r="H1059" s="263">
        <v>30.743000000000002</v>
      </c>
      <c r="I1059" s="264"/>
      <c r="J1059" s="260"/>
      <c r="K1059" s="260"/>
      <c r="L1059" s="265"/>
      <c r="M1059" s="266"/>
      <c r="N1059" s="267"/>
      <c r="O1059" s="267"/>
      <c r="P1059" s="267"/>
      <c r="Q1059" s="267"/>
      <c r="R1059" s="267"/>
      <c r="S1059" s="267"/>
      <c r="T1059" s="268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T1059" s="269" t="s">
        <v>217</v>
      </c>
      <c r="AU1059" s="269" t="s">
        <v>85</v>
      </c>
      <c r="AV1059" s="15" t="s">
        <v>153</v>
      </c>
      <c r="AW1059" s="15" t="s">
        <v>37</v>
      </c>
      <c r="AX1059" s="15" t="s">
        <v>75</v>
      </c>
      <c r="AY1059" s="269" t="s">
        <v>147</v>
      </c>
    </row>
    <row r="1060" s="13" customFormat="1">
      <c r="A1060" s="13"/>
      <c r="B1060" s="237"/>
      <c r="C1060" s="238"/>
      <c r="D1060" s="239" t="s">
        <v>217</v>
      </c>
      <c r="E1060" s="258" t="s">
        <v>19</v>
      </c>
      <c r="F1060" s="240" t="s">
        <v>506</v>
      </c>
      <c r="G1060" s="238"/>
      <c r="H1060" s="241">
        <v>30.745000000000001</v>
      </c>
      <c r="I1060" s="242"/>
      <c r="J1060" s="238"/>
      <c r="K1060" s="238"/>
      <c r="L1060" s="243"/>
      <c r="M1060" s="244"/>
      <c r="N1060" s="245"/>
      <c r="O1060" s="245"/>
      <c r="P1060" s="245"/>
      <c r="Q1060" s="245"/>
      <c r="R1060" s="245"/>
      <c r="S1060" s="245"/>
      <c r="T1060" s="246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7" t="s">
        <v>217</v>
      </c>
      <c r="AU1060" s="247" t="s">
        <v>85</v>
      </c>
      <c r="AV1060" s="13" t="s">
        <v>85</v>
      </c>
      <c r="AW1060" s="13" t="s">
        <v>37</v>
      </c>
      <c r="AX1060" s="13" t="s">
        <v>75</v>
      </c>
      <c r="AY1060" s="247" t="s">
        <v>147</v>
      </c>
    </row>
    <row r="1061" s="15" customFormat="1">
      <c r="A1061" s="15"/>
      <c r="B1061" s="259"/>
      <c r="C1061" s="260"/>
      <c r="D1061" s="239" t="s">
        <v>217</v>
      </c>
      <c r="E1061" s="261" t="s">
        <v>19</v>
      </c>
      <c r="F1061" s="262" t="s">
        <v>233</v>
      </c>
      <c r="G1061" s="260"/>
      <c r="H1061" s="263">
        <v>30.745000000000001</v>
      </c>
      <c r="I1061" s="264"/>
      <c r="J1061" s="260"/>
      <c r="K1061" s="260"/>
      <c r="L1061" s="265"/>
      <c r="M1061" s="266"/>
      <c r="N1061" s="267"/>
      <c r="O1061" s="267"/>
      <c r="P1061" s="267"/>
      <c r="Q1061" s="267"/>
      <c r="R1061" s="267"/>
      <c r="S1061" s="267"/>
      <c r="T1061" s="268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269" t="s">
        <v>217</v>
      </c>
      <c r="AU1061" s="269" t="s">
        <v>85</v>
      </c>
      <c r="AV1061" s="15" t="s">
        <v>153</v>
      </c>
      <c r="AW1061" s="15" t="s">
        <v>37</v>
      </c>
      <c r="AX1061" s="15" t="s">
        <v>83</v>
      </c>
      <c r="AY1061" s="269" t="s">
        <v>147</v>
      </c>
    </row>
    <row r="1062" s="2" customFormat="1" ht="44.25" customHeight="1">
      <c r="A1062" s="40"/>
      <c r="B1062" s="41"/>
      <c r="C1062" s="207" t="s">
        <v>869</v>
      </c>
      <c r="D1062" s="207" t="s">
        <v>149</v>
      </c>
      <c r="E1062" s="208" t="s">
        <v>870</v>
      </c>
      <c r="F1062" s="209" t="s">
        <v>871</v>
      </c>
      <c r="G1062" s="210" t="s">
        <v>159</v>
      </c>
      <c r="H1062" s="211">
        <v>1819.258</v>
      </c>
      <c r="I1062" s="212"/>
      <c r="J1062" s="213">
        <f>ROUND(I1062*H1062,2)</f>
        <v>0</v>
      </c>
      <c r="K1062" s="214"/>
      <c r="L1062" s="46"/>
      <c r="M1062" s="215" t="s">
        <v>19</v>
      </c>
      <c r="N1062" s="216" t="s">
        <v>46</v>
      </c>
      <c r="O1062" s="86"/>
      <c r="P1062" s="217">
        <f>O1062*H1062</f>
        <v>0</v>
      </c>
      <c r="Q1062" s="217">
        <v>0</v>
      </c>
      <c r="R1062" s="217">
        <f>Q1062*H1062</f>
        <v>0</v>
      </c>
      <c r="S1062" s="217">
        <v>0.0050000000000000001</v>
      </c>
      <c r="T1062" s="218">
        <f>S1062*H1062</f>
        <v>9.0962899999999998</v>
      </c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R1062" s="219" t="s">
        <v>153</v>
      </c>
      <c r="AT1062" s="219" t="s">
        <v>149</v>
      </c>
      <c r="AU1062" s="219" t="s">
        <v>85</v>
      </c>
      <c r="AY1062" s="19" t="s">
        <v>147</v>
      </c>
      <c r="BE1062" s="220">
        <f>IF(N1062="základní",J1062,0)</f>
        <v>0</v>
      </c>
      <c r="BF1062" s="220">
        <f>IF(N1062="snížená",J1062,0)</f>
        <v>0</v>
      </c>
      <c r="BG1062" s="220">
        <f>IF(N1062="zákl. přenesená",J1062,0)</f>
        <v>0</v>
      </c>
      <c r="BH1062" s="220">
        <f>IF(N1062="sníž. přenesená",J1062,0)</f>
        <v>0</v>
      </c>
      <c r="BI1062" s="220">
        <f>IF(N1062="nulová",J1062,0)</f>
        <v>0</v>
      </c>
      <c r="BJ1062" s="19" t="s">
        <v>83</v>
      </c>
      <c r="BK1062" s="220">
        <f>ROUND(I1062*H1062,2)</f>
        <v>0</v>
      </c>
      <c r="BL1062" s="19" t="s">
        <v>153</v>
      </c>
      <c r="BM1062" s="219" t="s">
        <v>872</v>
      </c>
    </row>
    <row r="1063" s="2" customFormat="1">
      <c r="A1063" s="40"/>
      <c r="B1063" s="41"/>
      <c r="C1063" s="42"/>
      <c r="D1063" s="221" t="s">
        <v>155</v>
      </c>
      <c r="E1063" s="42"/>
      <c r="F1063" s="222" t="s">
        <v>873</v>
      </c>
      <c r="G1063" s="42"/>
      <c r="H1063" s="42"/>
      <c r="I1063" s="223"/>
      <c r="J1063" s="42"/>
      <c r="K1063" s="42"/>
      <c r="L1063" s="46"/>
      <c r="M1063" s="224"/>
      <c r="N1063" s="225"/>
      <c r="O1063" s="86"/>
      <c r="P1063" s="86"/>
      <c r="Q1063" s="86"/>
      <c r="R1063" s="86"/>
      <c r="S1063" s="86"/>
      <c r="T1063" s="87"/>
      <c r="U1063" s="40"/>
      <c r="V1063" s="40"/>
      <c r="W1063" s="40"/>
      <c r="X1063" s="40"/>
      <c r="Y1063" s="40"/>
      <c r="Z1063" s="40"/>
      <c r="AA1063" s="40"/>
      <c r="AB1063" s="40"/>
      <c r="AC1063" s="40"/>
      <c r="AD1063" s="40"/>
      <c r="AE1063" s="40"/>
      <c r="AT1063" s="19" t="s">
        <v>155</v>
      </c>
      <c r="AU1063" s="19" t="s">
        <v>85</v>
      </c>
    </row>
    <row r="1064" s="13" customFormat="1">
      <c r="A1064" s="13"/>
      <c r="B1064" s="237"/>
      <c r="C1064" s="238"/>
      <c r="D1064" s="239" t="s">
        <v>217</v>
      </c>
      <c r="E1064" s="258" t="s">
        <v>19</v>
      </c>
      <c r="F1064" s="240" t="s">
        <v>652</v>
      </c>
      <c r="G1064" s="238"/>
      <c r="H1064" s="241">
        <v>1819.258</v>
      </c>
      <c r="I1064" s="242"/>
      <c r="J1064" s="238"/>
      <c r="K1064" s="238"/>
      <c r="L1064" s="243"/>
      <c r="M1064" s="244"/>
      <c r="N1064" s="245"/>
      <c r="O1064" s="245"/>
      <c r="P1064" s="245"/>
      <c r="Q1064" s="245"/>
      <c r="R1064" s="245"/>
      <c r="S1064" s="245"/>
      <c r="T1064" s="246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47" t="s">
        <v>217</v>
      </c>
      <c r="AU1064" s="247" t="s">
        <v>85</v>
      </c>
      <c r="AV1064" s="13" t="s">
        <v>85</v>
      </c>
      <c r="AW1064" s="13" t="s">
        <v>37</v>
      </c>
      <c r="AX1064" s="13" t="s">
        <v>83</v>
      </c>
      <c r="AY1064" s="247" t="s">
        <v>147</v>
      </c>
    </row>
    <row r="1065" s="2" customFormat="1" ht="37.8" customHeight="1">
      <c r="A1065" s="40"/>
      <c r="B1065" s="41"/>
      <c r="C1065" s="207" t="s">
        <v>874</v>
      </c>
      <c r="D1065" s="207" t="s">
        <v>149</v>
      </c>
      <c r="E1065" s="208" t="s">
        <v>875</v>
      </c>
      <c r="F1065" s="209" t="s">
        <v>876</v>
      </c>
      <c r="G1065" s="210" t="s">
        <v>159</v>
      </c>
      <c r="H1065" s="211">
        <v>126.84</v>
      </c>
      <c r="I1065" s="212"/>
      <c r="J1065" s="213">
        <f>ROUND(I1065*H1065,2)</f>
        <v>0</v>
      </c>
      <c r="K1065" s="214"/>
      <c r="L1065" s="46"/>
      <c r="M1065" s="215" t="s">
        <v>19</v>
      </c>
      <c r="N1065" s="216" t="s">
        <v>46</v>
      </c>
      <c r="O1065" s="86"/>
      <c r="P1065" s="217">
        <f>O1065*H1065</f>
        <v>0</v>
      </c>
      <c r="Q1065" s="217">
        <v>0</v>
      </c>
      <c r="R1065" s="217">
        <f>Q1065*H1065</f>
        <v>0</v>
      </c>
      <c r="S1065" s="217">
        <v>0.088999999999999996</v>
      </c>
      <c r="T1065" s="218">
        <f>S1065*H1065</f>
        <v>11.28876</v>
      </c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R1065" s="219" t="s">
        <v>153</v>
      </c>
      <c r="AT1065" s="219" t="s">
        <v>149</v>
      </c>
      <c r="AU1065" s="219" t="s">
        <v>85</v>
      </c>
      <c r="AY1065" s="19" t="s">
        <v>147</v>
      </c>
      <c r="BE1065" s="220">
        <f>IF(N1065="základní",J1065,0)</f>
        <v>0</v>
      </c>
      <c r="BF1065" s="220">
        <f>IF(N1065="snížená",J1065,0)</f>
        <v>0</v>
      </c>
      <c r="BG1065" s="220">
        <f>IF(N1065="zákl. přenesená",J1065,0)</f>
        <v>0</v>
      </c>
      <c r="BH1065" s="220">
        <f>IF(N1065="sníž. přenesená",J1065,0)</f>
        <v>0</v>
      </c>
      <c r="BI1065" s="220">
        <f>IF(N1065="nulová",J1065,0)</f>
        <v>0</v>
      </c>
      <c r="BJ1065" s="19" t="s">
        <v>83</v>
      </c>
      <c r="BK1065" s="220">
        <f>ROUND(I1065*H1065,2)</f>
        <v>0</v>
      </c>
      <c r="BL1065" s="19" t="s">
        <v>153</v>
      </c>
      <c r="BM1065" s="219" t="s">
        <v>877</v>
      </c>
    </row>
    <row r="1066" s="2" customFormat="1">
      <c r="A1066" s="40"/>
      <c r="B1066" s="41"/>
      <c r="C1066" s="42"/>
      <c r="D1066" s="221" t="s">
        <v>155</v>
      </c>
      <c r="E1066" s="42"/>
      <c r="F1066" s="222" t="s">
        <v>878</v>
      </c>
      <c r="G1066" s="42"/>
      <c r="H1066" s="42"/>
      <c r="I1066" s="223"/>
      <c r="J1066" s="42"/>
      <c r="K1066" s="42"/>
      <c r="L1066" s="46"/>
      <c r="M1066" s="224"/>
      <c r="N1066" s="225"/>
      <c r="O1066" s="86"/>
      <c r="P1066" s="86"/>
      <c r="Q1066" s="86"/>
      <c r="R1066" s="86"/>
      <c r="S1066" s="86"/>
      <c r="T1066" s="87"/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T1066" s="19" t="s">
        <v>155</v>
      </c>
      <c r="AU1066" s="19" t="s">
        <v>85</v>
      </c>
    </row>
    <row r="1067" s="14" customFormat="1">
      <c r="A1067" s="14"/>
      <c r="B1067" s="248"/>
      <c r="C1067" s="249"/>
      <c r="D1067" s="239" t="s">
        <v>217</v>
      </c>
      <c r="E1067" s="250" t="s">
        <v>19</v>
      </c>
      <c r="F1067" s="251" t="s">
        <v>879</v>
      </c>
      <c r="G1067" s="249"/>
      <c r="H1067" s="250" t="s">
        <v>19</v>
      </c>
      <c r="I1067" s="252"/>
      <c r="J1067" s="249"/>
      <c r="K1067" s="249"/>
      <c r="L1067" s="253"/>
      <c r="M1067" s="254"/>
      <c r="N1067" s="255"/>
      <c r="O1067" s="255"/>
      <c r="P1067" s="255"/>
      <c r="Q1067" s="255"/>
      <c r="R1067" s="255"/>
      <c r="S1067" s="255"/>
      <c r="T1067" s="256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7" t="s">
        <v>217</v>
      </c>
      <c r="AU1067" s="257" t="s">
        <v>85</v>
      </c>
      <c r="AV1067" s="14" t="s">
        <v>83</v>
      </c>
      <c r="AW1067" s="14" t="s">
        <v>37</v>
      </c>
      <c r="AX1067" s="14" t="s">
        <v>75</v>
      </c>
      <c r="AY1067" s="257" t="s">
        <v>147</v>
      </c>
    </row>
    <row r="1068" s="14" customFormat="1">
      <c r="A1068" s="14"/>
      <c r="B1068" s="248"/>
      <c r="C1068" s="249"/>
      <c r="D1068" s="239" t="s">
        <v>217</v>
      </c>
      <c r="E1068" s="250" t="s">
        <v>19</v>
      </c>
      <c r="F1068" s="251" t="s">
        <v>288</v>
      </c>
      <c r="G1068" s="249"/>
      <c r="H1068" s="250" t="s">
        <v>19</v>
      </c>
      <c r="I1068" s="252"/>
      <c r="J1068" s="249"/>
      <c r="K1068" s="249"/>
      <c r="L1068" s="253"/>
      <c r="M1068" s="254"/>
      <c r="N1068" s="255"/>
      <c r="O1068" s="255"/>
      <c r="P1068" s="255"/>
      <c r="Q1068" s="255"/>
      <c r="R1068" s="255"/>
      <c r="S1068" s="255"/>
      <c r="T1068" s="256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7" t="s">
        <v>217</v>
      </c>
      <c r="AU1068" s="257" t="s">
        <v>85</v>
      </c>
      <c r="AV1068" s="14" t="s">
        <v>83</v>
      </c>
      <c r="AW1068" s="14" t="s">
        <v>37</v>
      </c>
      <c r="AX1068" s="14" t="s">
        <v>75</v>
      </c>
      <c r="AY1068" s="257" t="s">
        <v>147</v>
      </c>
    </row>
    <row r="1069" s="13" customFormat="1">
      <c r="A1069" s="13"/>
      <c r="B1069" s="237"/>
      <c r="C1069" s="238"/>
      <c r="D1069" s="239" t="s">
        <v>217</v>
      </c>
      <c r="E1069" s="258" t="s">
        <v>19</v>
      </c>
      <c r="F1069" s="240" t="s">
        <v>313</v>
      </c>
      <c r="G1069" s="238"/>
      <c r="H1069" s="241">
        <v>34.880000000000003</v>
      </c>
      <c r="I1069" s="242"/>
      <c r="J1069" s="238"/>
      <c r="K1069" s="238"/>
      <c r="L1069" s="243"/>
      <c r="M1069" s="244"/>
      <c r="N1069" s="245"/>
      <c r="O1069" s="245"/>
      <c r="P1069" s="245"/>
      <c r="Q1069" s="245"/>
      <c r="R1069" s="245"/>
      <c r="S1069" s="245"/>
      <c r="T1069" s="246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7" t="s">
        <v>217</v>
      </c>
      <c r="AU1069" s="247" t="s">
        <v>85</v>
      </c>
      <c r="AV1069" s="13" t="s">
        <v>85</v>
      </c>
      <c r="AW1069" s="13" t="s">
        <v>37</v>
      </c>
      <c r="AX1069" s="13" t="s">
        <v>75</v>
      </c>
      <c r="AY1069" s="247" t="s">
        <v>147</v>
      </c>
    </row>
    <row r="1070" s="14" customFormat="1">
      <c r="A1070" s="14"/>
      <c r="B1070" s="248"/>
      <c r="C1070" s="249"/>
      <c r="D1070" s="239" t="s">
        <v>217</v>
      </c>
      <c r="E1070" s="250" t="s">
        <v>19</v>
      </c>
      <c r="F1070" s="251" t="s">
        <v>291</v>
      </c>
      <c r="G1070" s="249"/>
      <c r="H1070" s="250" t="s">
        <v>19</v>
      </c>
      <c r="I1070" s="252"/>
      <c r="J1070" s="249"/>
      <c r="K1070" s="249"/>
      <c r="L1070" s="253"/>
      <c r="M1070" s="254"/>
      <c r="N1070" s="255"/>
      <c r="O1070" s="255"/>
      <c r="P1070" s="255"/>
      <c r="Q1070" s="255"/>
      <c r="R1070" s="255"/>
      <c r="S1070" s="255"/>
      <c r="T1070" s="256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7" t="s">
        <v>217</v>
      </c>
      <c r="AU1070" s="257" t="s">
        <v>85</v>
      </c>
      <c r="AV1070" s="14" t="s">
        <v>83</v>
      </c>
      <c r="AW1070" s="14" t="s">
        <v>37</v>
      </c>
      <c r="AX1070" s="14" t="s">
        <v>75</v>
      </c>
      <c r="AY1070" s="257" t="s">
        <v>147</v>
      </c>
    </row>
    <row r="1071" s="13" customFormat="1">
      <c r="A1071" s="13"/>
      <c r="B1071" s="237"/>
      <c r="C1071" s="238"/>
      <c r="D1071" s="239" t="s">
        <v>217</v>
      </c>
      <c r="E1071" s="258" t="s">
        <v>19</v>
      </c>
      <c r="F1071" s="240" t="s">
        <v>314</v>
      </c>
      <c r="G1071" s="238"/>
      <c r="H1071" s="241">
        <v>46.219999999999999</v>
      </c>
      <c r="I1071" s="242"/>
      <c r="J1071" s="238"/>
      <c r="K1071" s="238"/>
      <c r="L1071" s="243"/>
      <c r="M1071" s="244"/>
      <c r="N1071" s="245"/>
      <c r="O1071" s="245"/>
      <c r="P1071" s="245"/>
      <c r="Q1071" s="245"/>
      <c r="R1071" s="245"/>
      <c r="S1071" s="245"/>
      <c r="T1071" s="246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47" t="s">
        <v>217</v>
      </c>
      <c r="AU1071" s="247" t="s">
        <v>85</v>
      </c>
      <c r="AV1071" s="13" t="s">
        <v>85</v>
      </c>
      <c r="AW1071" s="13" t="s">
        <v>37</v>
      </c>
      <c r="AX1071" s="13" t="s">
        <v>75</v>
      </c>
      <c r="AY1071" s="247" t="s">
        <v>147</v>
      </c>
    </row>
    <row r="1072" s="14" customFormat="1">
      <c r="A1072" s="14"/>
      <c r="B1072" s="248"/>
      <c r="C1072" s="249"/>
      <c r="D1072" s="239" t="s">
        <v>217</v>
      </c>
      <c r="E1072" s="250" t="s">
        <v>19</v>
      </c>
      <c r="F1072" s="251" t="s">
        <v>315</v>
      </c>
      <c r="G1072" s="249"/>
      <c r="H1072" s="250" t="s">
        <v>19</v>
      </c>
      <c r="I1072" s="252"/>
      <c r="J1072" s="249"/>
      <c r="K1072" s="249"/>
      <c r="L1072" s="253"/>
      <c r="M1072" s="254"/>
      <c r="N1072" s="255"/>
      <c r="O1072" s="255"/>
      <c r="P1072" s="255"/>
      <c r="Q1072" s="255"/>
      <c r="R1072" s="255"/>
      <c r="S1072" s="255"/>
      <c r="T1072" s="256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7" t="s">
        <v>217</v>
      </c>
      <c r="AU1072" s="257" t="s">
        <v>85</v>
      </c>
      <c r="AV1072" s="14" t="s">
        <v>83</v>
      </c>
      <c r="AW1072" s="14" t="s">
        <v>37</v>
      </c>
      <c r="AX1072" s="14" t="s">
        <v>75</v>
      </c>
      <c r="AY1072" s="257" t="s">
        <v>147</v>
      </c>
    </row>
    <row r="1073" s="13" customFormat="1">
      <c r="A1073" s="13"/>
      <c r="B1073" s="237"/>
      <c r="C1073" s="238"/>
      <c r="D1073" s="239" t="s">
        <v>217</v>
      </c>
      <c r="E1073" s="258" t="s">
        <v>19</v>
      </c>
      <c r="F1073" s="240" t="s">
        <v>316</v>
      </c>
      <c r="G1073" s="238"/>
      <c r="H1073" s="241">
        <v>4.4800000000000004</v>
      </c>
      <c r="I1073" s="242"/>
      <c r="J1073" s="238"/>
      <c r="K1073" s="238"/>
      <c r="L1073" s="243"/>
      <c r="M1073" s="244"/>
      <c r="N1073" s="245"/>
      <c r="O1073" s="245"/>
      <c r="P1073" s="245"/>
      <c r="Q1073" s="245"/>
      <c r="R1073" s="245"/>
      <c r="S1073" s="245"/>
      <c r="T1073" s="246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7" t="s">
        <v>217</v>
      </c>
      <c r="AU1073" s="247" t="s">
        <v>85</v>
      </c>
      <c r="AV1073" s="13" t="s">
        <v>85</v>
      </c>
      <c r="AW1073" s="13" t="s">
        <v>37</v>
      </c>
      <c r="AX1073" s="13" t="s">
        <v>75</v>
      </c>
      <c r="AY1073" s="247" t="s">
        <v>147</v>
      </c>
    </row>
    <row r="1074" s="14" customFormat="1">
      <c r="A1074" s="14"/>
      <c r="B1074" s="248"/>
      <c r="C1074" s="249"/>
      <c r="D1074" s="239" t="s">
        <v>217</v>
      </c>
      <c r="E1074" s="250" t="s">
        <v>19</v>
      </c>
      <c r="F1074" s="251" t="s">
        <v>295</v>
      </c>
      <c r="G1074" s="249"/>
      <c r="H1074" s="250" t="s">
        <v>19</v>
      </c>
      <c r="I1074" s="252"/>
      <c r="J1074" s="249"/>
      <c r="K1074" s="249"/>
      <c r="L1074" s="253"/>
      <c r="M1074" s="254"/>
      <c r="N1074" s="255"/>
      <c r="O1074" s="255"/>
      <c r="P1074" s="255"/>
      <c r="Q1074" s="255"/>
      <c r="R1074" s="255"/>
      <c r="S1074" s="255"/>
      <c r="T1074" s="256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7" t="s">
        <v>217</v>
      </c>
      <c r="AU1074" s="257" t="s">
        <v>85</v>
      </c>
      <c r="AV1074" s="14" t="s">
        <v>83</v>
      </c>
      <c r="AW1074" s="14" t="s">
        <v>37</v>
      </c>
      <c r="AX1074" s="14" t="s">
        <v>75</v>
      </c>
      <c r="AY1074" s="257" t="s">
        <v>147</v>
      </c>
    </row>
    <row r="1075" s="13" customFormat="1">
      <c r="A1075" s="13"/>
      <c r="B1075" s="237"/>
      <c r="C1075" s="238"/>
      <c r="D1075" s="239" t="s">
        <v>217</v>
      </c>
      <c r="E1075" s="258" t="s">
        <v>19</v>
      </c>
      <c r="F1075" s="240" t="s">
        <v>317</v>
      </c>
      <c r="G1075" s="238"/>
      <c r="H1075" s="241">
        <v>8.4499999999999993</v>
      </c>
      <c r="I1075" s="242"/>
      <c r="J1075" s="238"/>
      <c r="K1075" s="238"/>
      <c r="L1075" s="243"/>
      <c r="M1075" s="244"/>
      <c r="N1075" s="245"/>
      <c r="O1075" s="245"/>
      <c r="P1075" s="245"/>
      <c r="Q1075" s="245"/>
      <c r="R1075" s="245"/>
      <c r="S1075" s="245"/>
      <c r="T1075" s="246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7" t="s">
        <v>217</v>
      </c>
      <c r="AU1075" s="247" t="s">
        <v>85</v>
      </c>
      <c r="AV1075" s="13" t="s">
        <v>85</v>
      </c>
      <c r="AW1075" s="13" t="s">
        <v>37</v>
      </c>
      <c r="AX1075" s="13" t="s">
        <v>75</v>
      </c>
      <c r="AY1075" s="247" t="s">
        <v>147</v>
      </c>
    </row>
    <row r="1076" s="14" customFormat="1">
      <c r="A1076" s="14"/>
      <c r="B1076" s="248"/>
      <c r="C1076" s="249"/>
      <c r="D1076" s="239" t="s">
        <v>217</v>
      </c>
      <c r="E1076" s="250" t="s">
        <v>19</v>
      </c>
      <c r="F1076" s="251" t="s">
        <v>297</v>
      </c>
      <c r="G1076" s="249"/>
      <c r="H1076" s="250" t="s">
        <v>19</v>
      </c>
      <c r="I1076" s="252"/>
      <c r="J1076" s="249"/>
      <c r="K1076" s="249"/>
      <c r="L1076" s="253"/>
      <c r="M1076" s="254"/>
      <c r="N1076" s="255"/>
      <c r="O1076" s="255"/>
      <c r="P1076" s="255"/>
      <c r="Q1076" s="255"/>
      <c r="R1076" s="255"/>
      <c r="S1076" s="255"/>
      <c r="T1076" s="256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7" t="s">
        <v>217</v>
      </c>
      <c r="AU1076" s="257" t="s">
        <v>85</v>
      </c>
      <c r="AV1076" s="14" t="s">
        <v>83</v>
      </c>
      <c r="AW1076" s="14" t="s">
        <v>37</v>
      </c>
      <c r="AX1076" s="14" t="s">
        <v>75</v>
      </c>
      <c r="AY1076" s="257" t="s">
        <v>147</v>
      </c>
    </row>
    <row r="1077" s="13" customFormat="1">
      <c r="A1077" s="13"/>
      <c r="B1077" s="237"/>
      <c r="C1077" s="238"/>
      <c r="D1077" s="239" t="s">
        <v>217</v>
      </c>
      <c r="E1077" s="258" t="s">
        <v>19</v>
      </c>
      <c r="F1077" s="240" t="s">
        <v>318</v>
      </c>
      <c r="G1077" s="238"/>
      <c r="H1077" s="241">
        <v>22.260000000000002</v>
      </c>
      <c r="I1077" s="242"/>
      <c r="J1077" s="238"/>
      <c r="K1077" s="238"/>
      <c r="L1077" s="243"/>
      <c r="M1077" s="244"/>
      <c r="N1077" s="245"/>
      <c r="O1077" s="245"/>
      <c r="P1077" s="245"/>
      <c r="Q1077" s="245"/>
      <c r="R1077" s="245"/>
      <c r="S1077" s="245"/>
      <c r="T1077" s="246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7" t="s">
        <v>217</v>
      </c>
      <c r="AU1077" s="247" t="s">
        <v>85</v>
      </c>
      <c r="AV1077" s="13" t="s">
        <v>85</v>
      </c>
      <c r="AW1077" s="13" t="s">
        <v>37</v>
      </c>
      <c r="AX1077" s="13" t="s">
        <v>75</v>
      </c>
      <c r="AY1077" s="247" t="s">
        <v>147</v>
      </c>
    </row>
    <row r="1078" s="14" customFormat="1">
      <c r="A1078" s="14"/>
      <c r="B1078" s="248"/>
      <c r="C1078" s="249"/>
      <c r="D1078" s="239" t="s">
        <v>217</v>
      </c>
      <c r="E1078" s="250" t="s">
        <v>19</v>
      </c>
      <c r="F1078" s="251" t="s">
        <v>319</v>
      </c>
      <c r="G1078" s="249"/>
      <c r="H1078" s="250" t="s">
        <v>19</v>
      </c>
      <c r="I1078" s="252"/>
      <c r="J1078" s="249"/>
      <c r="K1078" s="249"/>
      <c r="L1078" s="253"/>
      <c r="M1078" s="254"/>
      <c r="N1078" s="255"/>
      <c r="O1078" s="255"/>
      <c r="P1078" s="255"/>
      <c r="Q1078" s="255"/>
      <c r="R1078" s="255"/>
      <c r="S1078" s="255"/>
      <c r="T1078" s="256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7" t="s">
        <v>217</v>
      </c>
      <c r="AU1078" s="257" t="s">
        <v>85</v>
      </c>
      <c r="AV1078" s="14" t="s">
        <v>83</v>
      </c>
      <c r="AW1078" s="14" t="s">
        <v>37</v>
      </c>
      <c r="AX1078" s="14" t="s">
        <v>75</v>
      </c>
      <c r="AY1078" s="257" t="s">
        <v>147</v>
      </c>
    </row>
    <row r="1079" s="13" customFormat="1">
      <c r="A1079" s="13"/>
      <c r="B1079" s="237"/>
      <c r="C1079" s="238"/>
      <c r="D1079" s="239" t="s">
        <v>217</v>
      </c>
      <c r="E1079" s="258" t="s">
        <v>19</v>
      </c>
      <c r="F1079" s="240" t="s">
        <v>320</v>
      </c>
      <c r="G1079" s="238"/>
      <c r="H1079" s="241">
        <v>10.550000000000001</v>
      </c>
      <c r="I1079" s="242"/>
      <c r="J1079" s="238"/>
      <c r="K1079" s="238"/>
      <c r="L1079" s="243"/>
      <c r="M1079" s="244"/>
      <c r="N1079" s="245"/>
      <c r="O1079" s="245"/>
      <c r="P1079" s="245"/>
      <c r="Q1079" s="245"/>
      <c r="R1079" s="245"/>
      <c r="S1079" s="245"/>
      <c r="T1079" s="246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7" t="s">
        <v>217</v>
      </c>
      <c r="AU1079" s="247" t="s">
        <v>85</v>
      </c>
      <c r="AV1079" s="13" t="s">
        <v>85</v>
      </c>
      <c r="AW1079" s="13" t="s">
        <v>37</v>
      </c>
      <c r="AX1079" s="13" t="s">
        <v>75</v>
      </c>
      <c r="AY1079" s="247" t="s">
        <v>147</v>
      </c>
    </row>
    <row r="1080" s="15" customFormat="1">
      <c r="A1080" s="15"/>
      <c r="B1080" s="259"/>
      <c r="C1080" s="260"/>
      <c r="D1080" s="239" t="s">
        <v>217</v>
      </c>
      <c r="E1080" s="261" t="s">
        <v>19</v>
      </c>
      <c r="F1080" s="262" t="s">
        <v>233</v>
      </c>
      <c r="G1080" s="260"/>
      <c r="H1080" s="263">
        <v>126.84</v>
      </c>
      <c r="I1080" s="264"/>
      <c r="J1080" s="260"/>
      <c r="K1080" s="260"/>
      <c r="L1080" s="265"/>
      <c r="M1080" s="266"/>
      <c r="N1080" s="267"/>
      <c r="O1080" s="267"/>
      <c r="P1080" s="267"/>
      <c r="Q1080" s="267"/>
      <c r="R1080" s="267"/>
      <c r="S1080" s="267"/>
      <c r="T1080" s="268"/>
      <c r="U1080" s="15"/>
      <c r="V1080" s="15"/>
      <c r="W1080" s="15"/>
      <c r="X1080" s="15"/>
      <c r="Y1080" s="15"/>
      <c r="Z1080" s="15"/>
      <c r="AA1080" s="15"/>
      <c r="AB1080" s="15"/>
      <c r="AC1080" s="15"/>
      <c r="AD1080" s="15"/>
      <c r="AE1080" s="15"/>
      <c r="AT1080" s="269" t="s">
        <v>217</v>
      </c>
      <c r="AU1080" s="269" t="s">
        <v>85</v>
      </c>
      <c r="AV1080" s="15" t="s">
        <v>153</v>
      </c>
      <c r="AW1080" s="15" t="s">
        <v>37</v>
      </c>
      <c r="AX1080" s="15" t="s">
        <v>83</v>
      </c>
      <c r="AY1080" s="269" t="s">
        <v>147</v>
      </c>
    </row>
    <row r="1081" s="12" customFormat="1" ht="22.8" customHeight="1">
      <c r="A1081" s="12"/>
      <c r="B1081" s="191"/>
      <c r="C1081" s="192"/>
      <c r="D1081" s="193" t="s">
        <v>74</v>
      </c>
      <c r="E1081" s="205" t="s">
        <v>855</v>
      </c>
      <c r="F1081" s="205" t="s">
        <v>880</v>
      </c>
      <c r="G1081" s="192"/>
      <c r="H1081" s="192"/>
      <c r="I1081" s="195"/>
      <c r="J1081" s="206">
        <f>BK1081</f>
        <v>0</v>
      </c>
      <c r="K1081" s="192"/>
      <c r="L1081" s="197"/>
      <c r="M1081" s="198"/>
      <c r="N1081" s="199"/>
      <c r="O1081" s="199"/>
      <c r="P1081" s="200">
        <f>SUM(P1082:P1125)</f>
        <v>0</v>
      </c>
      <c r="Q1081" s="199"/>
      <c r="R1081" s="200">
        <f>SUM(R1082:R1125)</f>
        <v>0</v>
      </c>
      <c r="S1081" s="199"/>
      <c r="T1081" s="201">
        <f>SUM(T1082:T1125)</f>
        <v>0</v>
      </c>
      <c r="U1081" s="12"/>
      <c r="V1081" s="12"/>
      <c r="W1081" s="12"/>
      <c r="X1081" s="12"/>
      <c r="Y1081" s="12"/>
      <c r="Z1081" s="12"/>
      <c r="AA1081" s="12"/>
      <c r="AB1081" s="12"/>
      <c r="AC1081" s="12"/>
      <c r="AD1081" s="12"/>
      <c r="AE1081" s="12"/>
      <c r="AR1081" s="202" t="s">
        <v>83</v>
      </c>
      <c r="AT1081" s="203" t="s">
        <v>74</v>
      </c>
      <c r="AU1081" s="203" t="s">
        <v>83</v>
      </c>
      <c r="AY1081" s="202" t="s">
        <v>147</v>
      </c>
      <c r="BK1081" s="204">
        <f>SUM(BK1082:BK1125)</f>
        <v>0</v>
      </c>
    </row>
    <row r="1082" s="2" customFormat="1" ht="16.5" customHeight="1">
      <c r="A1082" s="40"/>
      <c r="B1082" s="41"/>
      <c r="C1082" s="207" t="s">
        <v>881</v>
      </c>
      <c r="D1082" s="207" t="s">
        <v>149</v>
      </c>
      <c r="E1082" s="208" t="s">
        <v>882</v>
      </c>
      <c r="F1082" s="209" t="s">
        <v>883</v>
      </c>
      <c r="G1082" s="210" t="s">
        <v>772</v>
      </c>
      <c r="H1082" s="211">
        <v>8</v>
      </c>
      <c r="I1082" s="212"/>
      <c r="J1082" s="213">
        <f>ROUND(I1082*H1082,2)</f>
        <v>0</v>
      </c>
      <c r="K1082" s="214"/>
      <c r="L1082" s="46"/>
      <c r="M1082" s="215" t="s">
        <v>19</v>
      </c>
      <c r="N1082" s="216" t="s">
        <v>46</v>
      </c>
      <c r="O1082" s="86"/>
      <c r="P1082" s="217">
        <f>O1082*H1082</f>
        <v>0</v>
      </c>
      <c r="Q1082" s="217">
        <v>0</v>
      </c>
      <c r="R1082" s="217">
        <f>Q1082*H1082</f>
        <v>0</v>
      </c>
      <c r="S1082" s="217">
        <v>0</v>
      </c>
      <c r="T1082" s="218">
        <f>S1082*H1082</f>
        <v>0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19" t="s">
        <v>153</v>
      </c>
      <c r="AT1082" s="219" t="s">
        <v>149</v>
      </c>
      <c r="AU1082" s="219" t="s">
        <v>85</v>
      </c>
      <c r="AY1082" s="19" t="s">
        <v>147</v>
      </c>
      <c r="BE1082" s="220">
        <f>IF(N1082="základní",J1082,0)</f>
        <v>0</v>
      </c>
      <c r="BF1082" s="220">
        <f>IF(N1082="snížená",J1082,0)</f>
        <v>0</v>
      </c>
      <c r="BG1082" s="220">
        <f>IF(N1082="zákl. přenesená",J1082,0)</f>
        <v>0</v>
      </c>
      <c r="BH1082" s="220">
        <f>IF(N1082="sníž. přenesená",J1082,0)</f>
        <v>0</v>
      </c>
      <c r="BI1082" s="220">
        <f>IF(N1082="nulová",J1082,0)</f>
        <v>0</v>
      </c>
      <c r="BJ1082" s="19" t="s">
        <v>83</v>
      </c>
      <c r="BK1082" s="220">
        <f>ROUND(I1082*H1082,2)</f>
        <v>0</v>
      </c>
      <c r="BL1082" s="19" t="s">
        <v>153</v>
      </c>
      <c r="BM1082" s="219" t="s">
        <v>884</v>
      </c>
    </row>
    <row r="1083" s="14" customFormat="1">
      <c r="A1083" s="14"/>
      <c r="B1083" s="248"/>
      <c r="C1083" s="249"/>
      <c r="D1083" s="239" t="s">
        <v>217</v>
      </c>
      <c r="E1083" s="250" t="s">
        <v>19</v>
      </c>
      <c r="F1083" s="251" t="s">
        <v>885</v>
      </c>
      <c r="G1083" s="249"/>
      <c r="H1083" s="250" t="s">
        <v>19</v>
      </c>
      <c r="I1083" s="252"/>
      <c r="J1083" s="249"/>
      <c r="K1083" s="249"/>
      <c r="L1083" s="253"/>
      <c r="M1083" s="254"/>
      <c r="N1083" s="255"/>
      <c r="O1083" s="255"/>
      <c r="P1083" s="255"/>
      <c r="Q1083" s="255"/>
      <c r="R1083" s="255"/>
      <c r="S1083" s="255"/>
      <c r="T1083" s="256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7" t="s">
        <v>217</v>
      </c>
      <c r="AU1083" s="257" t="s">
        <v>85</v>
      </c>
      <c r="AV1083" s="14" t="s">
        <v>83</v>
      </c>
      <c r="AW1083" s="14" t="s">
        <v>37</v>
      </c>
      <c r="AX1083" s="14" t="s">
        <v>75</v>
      </c>
      <c r="AY1083" s="257" t="s">
        <v>147</v>
      </c>
    </row>
    <row r="1084" s="13" customFormat="1">
      <c r="A1084" s="13"/>
      <c r="B1084" s="237"/>
      <c r="C1084" s="238"/>
      <c r="D1084" s="239" t="s">
        <v>217</v>
      </c>
      <c r="E1084" s="258" t="s">
        <v>19</v>
      </c>
      <c r="F1084" s="240" t="s">
        <v>162</v>
      </c>
      <c r="G1084" s="238"/>
      <c r="H1084" s="241">
        <v>3</v>
      </c>
      <c r="I1084" s="242"/>
      <c r="J1084" s="238"/>
      <c r="K1084" s="238"/>
      <c r="L1084" s="243"/>
      <c r="M1084" s="244"/>
      <c r="N1084" s="245"/>
      <c r="O1084" s="245"/>
      <c r="P1084" s="245"/>
      <c r="Q1084" s="245"/>
      <c r="R1084" s="245"/>
      <c r="S1084" s="245"/>
      <c r="T1084" s="246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7" t="s">
        <v>217</v>
      </c>
      <c r="AU1084" s="247" t="s">
        <v>85</v>
      </c>
      <c r="AV1084" s="13" t="s">
        <v>85</v>
      </c>
      <c r="AW1084" s="13" t="s">
        <v>37</v>
      </c>
      <c r="AX1084" s="13" t="s">
        <v>75</v>
      </c>
      <c r="AY1084" s="247" t="s">
        <v>147</v>
      </c>
    </row>
    <row r="1085" s="14" customFormat="1">
      <c r="A1085" s="14"/>
      <c r="B1085" s="248"/>
      <c r="C1085" s="249"/>
      <c r="D1085" s="239" t="s">
        <v>217</v>
      </c>
      <c r="E1085" s="250" t="s">
        <v>19</v>
      </c>
      <c r="F1085" s="251" t="s">
        <v>886</v>
      </c>
      <c r="G1085" s="249"/>
      <c r="H1085" s="250" t="s">
        <v>19</v>
      </c>
      <c r="I1085" s="252"/>
      <c r="J1085" s="249"/>
      <c r="K1085" s="249"/>
      <c r="L1085" s="253"/>
      <c r="M1085" s="254"/>
      <c r="N1085" s="255"/>
      <c r="O1085" s="255"/>
      <c r="P1085" s="255"/>
      <c r="Q1085" s="255"/>
      <c r="R1085" s="255"/>
      <c r="S1085" s="255"/>
      <c r="T1085" s="256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7" t="s">
        <v>217</v>
      </c>
      <c r="AU1085" s="257" t="s">
        <v>85</v>
      </c>
      <c r="AV1085" s="14" t="s">
        <v>83</v>
      </c>
      <c r="AW1085" s="14" t="s">
        <v>37</v>
      </c>
      <c r="AX1085" s="14" t="s">
        <v>75</v>
      </c>
      <c r="AY1085" s="257" t="s">
        <v>147</v>
      </c>
    </row>
    <row r="1086" s="13" customFormat="1">
      <c r="A1086" s="13"/>
      <c r="B1086" s="237"/>
      <c r="C1086" s="238"/>
      <c r="D1086" s="239" t="s">
        <v>217</v>
      </c>
      <c r="E1086" s="258" t="s">
        <v>19</v>
      </c>
      <c r="F1086" s="240" t="s">
        <v>83</v>
      </c>
      <c r="G1086" s="238"/>
      <c r="H1086" s="241">
        <v>1</v>
      </c>
      <c r="I1086" s="242"/>
      <c r="J1086" s="238"/>
      <c r="K1086" s="238"/>
      <c r="L1086" s="243"/>
      <c r="M1086" s="244"/>
      <c r="N1086" s="245"/>
      <c r="O1086" s="245"/>
      <c r="P1086" s="245"/>
      <c r="Q1086" s="245"/>
      <c r="R1086" s="245"/>
      <c r="S1086" s="245"/>
      <c r="T1086" s="246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7" t="s">
        <v>217</v>
      </c>
      <c r="AU1086" s="247" t="s">
        <v>85</v>
      </c>
      <c r="AV1086" s="13" t="s">
        <v>85</v>
      </c>
      <c r="AW1086" s="13" t="s">
        <v>37</v>
      </c>
      <c r="AX1086" s="13" t="s">
        <v>75</v>
      </c>
      <c r="AY1086" s="247" t="s">
        <v>147</v>
      </c>
    </row>
    <row r="1087" s="14" customFormat="1">
      <c r="A1087" s="14"/>
      <c r="B1087" s="248"/>
      <c r="C1087" s="249"/>
      <c r="D1087" s="239" t="s">
        <v>217</v>
      </c>
      <c r="E1087" s="250" t="s">
        <v>19</v>
      </c>
      <c r="F1087" s="251" t="s">
        <v>887</v>
      </c>
      <c r="G1087" s="249"/>
      <c r="H1087" s="250" t="s">
        <v>19</v>
      </c>
      <c r="I1087" s="252"/>
      <c r="J1087" s="249"/>
      <c r="K1087" s="249"/>
      <c r="L1087" s="253"/>
      <c r="M1087" s="254"/>
      <c r="N1087" s="255"/>
      <c r="O1087" s="255"/>
      <c r="P1087" s="255"/>
      <c r="Q1087" s="255"/>
      <c r="R1087" s="255"/>
      <c r="S1087" s="255"/>
      <c r="T1087" s="256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7" t="s">
        <v>217</v>
      </c>
      <c r="AU1087" s="257" t="s">
        <v>85</v>
      </c>
      <c r="AV1087" s="14" t="s">
        <v>83</v>
      </c>
      <c r="AW1087" s="14" t="s">
        <v>37</v>
      </c>
      <c r="AX1087" s="14" t="s">
        <v>75</v>
      </c>
      <c r="AY1087" s="257" t="s">
        <v>147</v>
      </c>
    </row>
    <row r="1088" s="13" customFormat="1">
      <c r="A1088" s="13"/>
      <c r="B1088" s="237"/>
      <c r="C1088" s="238"/>
      <c r="D1088" s="239" t="s">
        <v>217</v>
      </c>
      <c r="E1088" s="258" t="s">
        <v>19</v>
      </c>
      <c r="F1088" s="240" t="s">
        <v>83</v>
      </c>
      <c r="G1088" s="238"/>
      <c r="H1088" s="241">
        <v>1</v>
      </c>
      <c r="I1088" s="242"/>
      <c r="J1088" s="238"/>
      <c r="K1088" s="238"/>
      <c r="L1088" s="243"/>
      <c r="M1088" s="244"/>
      <c r="N1088" s="245"/>
      <c r="O1088" s="245"/>
      <c r="P1088" s="245"/>
      <c r="Q1088" s="245"/>
      <c r="R1088" s="245"/>
      <c r="S1088" s="245"/>
      <c r="T1088" s="246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7" t="s">
        <v>217</v>
      </c>
      <c r="AU1088" s="247" t="s">
        <v>85</v>
      </c>
      <c r="AV1088" s="13" t="s">
        <v>85</v>
      </c>
      <c r="AW1088" s="13" t="s">
        <v>37</v>
      </c>
      <c r="AX1088" s="13" t="s">
        <v>75</v>
      </c>
      <c r="AY1088" s="247" t="s">
        <v>147</v>
      </c>
    </row>
    <row r="1089" s="14" customFormat="1">
      <c r="A1089" s="14"/>
      <c r="B1089" s="248"/>
      <c r="C1089" s="249"/>
      <c r="D1089" s="239" t="s">
        <v>217</v>
      </c>
      <c r="E1089" s="250" t="s">
        <v>19</v>
      </c>
      <c r="F1089" s="251" t="s">
        <v>888</v>
      </c>
      <c r="G1089" s="249"/>
      <c r="H1089" s="250" t="s">
        <v>19</v>
      </c>
      <c r="I1089" s="252"/>
      <c r="J1089" s="249"/>
      <c r="K1089" s="249"/>
      <c r="L1089" s="253"/>
      <c r="M1089" s="254"/>
      <c r="N1089" s="255"/>
      <c r="O1089" s="255"/>
      <c r="P1089" s="255"/>
      <c r="Q1089" s="255"/>
      <c r="R1089" s="255"/>
      <c r="S1089" s="255"/>
      <c r="T1089" s="256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7" t="s">
        <v>217</v>
      </c>
      <c r="AU1089" s="257" t="s">
        <v>85</v>
      </c>
      <c r="AV1089" s="14" t="s">
        <v>83</v>
      </c>
      <c r="AW1089" s="14" t="s">
        <v>37</v>
      </c>
      <c r="AX1089" s="14" t="s">
        <v>75</v>
      </c>
      <c r="AY1089" s="257" t="s">
        <v>147</v>
      </c>
    </row>
    <row r="1090" s="13" customFormat="1">
      <c r="A1090" s="13"/>
      <c r="B1090" s="237"/>
      <c r="C1090" s="238"/>
      <c r="D1090" s="239" t="s">
        <v>217</v>
      </c>
      <c r="E1090" s="258" t="s">
        <v>19</v>
      </c>
      <c r="F1090" s="240" t="s">
        <v>83</v>
      </c>
      <c r="G1090" s="238"/>
      <c r="H1090" s="241">
        <v>1</v>
      </c>
      <c r="I1090" s="242"/>
      <c r="J1090" s="238"/>
      <c r="K1090" s="238"/>
      <c r="L1090" s="243"/>
      <c r="M1090" s="244"/>
      <c r="N1090" s="245"/>
      <c r="O1090" s="245"/>
      <c r="P1090" s="245"/>
      <c r="Q1090" s="245"/>
      <c r="R1090" s="245"/>
      <c r="S1090" s="245"/>
      <c r="T1090" s="246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47" t="s">
        <v>217</v>
      </c>
      <c r="AU1090" s="247" t="s">
        <v>85</v>
      </c>
      <c r="AV1090" s="13" t="s">
        <v>85</v>
      </c>
      <c r="AW1090" s="13" t="s">
        <v>37</v>
      </c>
      <c r="AX1090" s="13" t="s">
        <v>75</v>
      </c>
      <c r="AY1090" s="247" t="s">
        <v>147</v>
      </c>
    </row>
    <row r="1091" s="14" customFormat="1">
      <c r="A1091" s="14"/>
      <c r="B1091" s="248"/>
      <c r="C1091" s="249"/>
      <c r="D1091" s="239" t="s">
        <v>217</v>
      </c>
      <c r="E1091" s="250" t="s">
        <v>19</v>
      </c>
      <c r="F1091" s="251" t="s">
        <v>889</v>
      </c>
      <c r="G1091" s="249"/>
      <c r="H1091" s="250" t="s">
        <v>19</v>
      </c>
      <c r="I1091" s="252"/>
      <c r="J1091" s="249"/>
      <c r="K1091" s="249"/>
      <c r="L1091" s="253"/>
      <c r="M1091" s="254"/>
      <c r="N1091" s="255"/>
      <c r="O1091" s="255"/>
      <c r="P1091" s="255"/>
      <c r="Q1091" s="255"/>
      <c r="R1091" s="255"/>
      <c r="S1091" s="255"/>
      <c r="T1091" s="256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7" t="s">
        <v>217</v>
      </c>
      <c r="AU1091" s="257" t="s">
        <v>85</v>
      </c>
      <c r="AV1091" s="14" t="s">
        <v>83</v>
      </c>
      <c r="AW1091" s="14" t="s">
        <v>37</v>
      </c>
      <c r="AX1091" s="14" t="s">
        <v>75</v>
      </c>
      <c r="AY1091" s="257" t="s">
        <v>147</v>
      </c>
    </row>
    <row r="1092" s="13" customFormat="1">
      <c r="A1092" s="13"/>
      <c r="B1092" s="237"/>
      <c r="C1092" s="238"/>
      <c r="D1092" s="239" t="s">
        <v>217</v>
      </c>
      <c r="E1092" s="258" t="s">
        <v>19</v>
      </c>
      <c r="F1092" s="240" t="s">
        <v>83</v>
      </c>
      <c r="G1092" s="238"/>
      <c r="H1092" s="241">
        <v>1</v>
      </c>
      <c r="I1092" s="242"/>
      <c r="J1092" s="238"/>
      <c r="K1092" s="238"/>
      <c r="L1092" s="243"/>
      <c r="M1092" s="244"/>
      <c r="N1092" s="245"/>
      <c r="O1092" s="245"/>
      <c r="P1092" s="245"/>
      <c r="Q1092" s="245"/>
      <c r="R1092" s="245"/>
      <c r="S1092" s="245"/>
      <c r="T1092" s="246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7" t="s">
        <v>217</v>
      </c>
      <c r="AU1092" s="247" t="s">
        <v>85</v>
      </c>
      <c r="AV1092" s="13" t="s">
        <v>85</v>
      </c>
      <c r="AW1092" s="13" t="s">
        <v>37</v>
      </c>
      <c r="AX1092" s="13" t="s">
        <v>75</v>
      </c>
      <c r="AY1092" s="247" t="s">
        <v>147</v>
      </c>
    </row>
    <row r="1093" s="14" customFormat="1">
      <c r="A1093" s="14"/>
      <c r="B1093" s="248"/>
      <c r="C1093" s="249"/>
      <c r="D1093" s="239" t="s">
        <v>217</v>
      </c>
      <c r="E1093" s="250" t="s">
        <v>19</v>
      </c>
      <c r="F1093" s="251" t="s">
        <v>890</v>
      </c>
      <c r="G1093" s="249"/>
      <c r="H1093" s="250" t="s">
        <v>19</v>
      </c>
      <c r="I1093" s="252"/>
      <c r="J1093" s="249"/>
      <c r="K1093" s="249"/>
      <c r="L1093" s="253"/>
      <c r="M1093" s="254"/>
      <c r="N1093" s="255"/>
      <c r="O1093" s="255"/>
      <c r="P1093" s="255"/>
      <c r="Q1093" s="255"/>
      <c r="R1093" s="255"/>
      <c r="S1093" s="255"/>
      <c r="T1093" s="256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7" t="s">
        <v>217</v>
      </c>
      <c r="AU1093" s="257" t="s">
        <v>85</v>
      </c>
      <c r="AV1093" s="14" t="s">
        <v>83</v>
      </c>
      <c r="AW1093" s="14" t="s">
        <v>37</v>
      </c>
      <c r="AX1093" s="14" t="s">
        <v>75</v>
      </c>
      <c r="AY1093" s="257" t="s">
        <v>147</v>
      </c>
    </row>
    <row r="1094" s="13" customFormat="1">
      <c r="A1094" s="13"/>
      <c r="B1094" s="237"/>
      <c r="C1094" s="238"/>
      <c r="D1094" s="239" t="s">
        <v>217</v>
      </c>
      <c r="E1094" s="258" t="s">
        <v>19</v>
      </c>
      <c r="F1094" s="240" t="s">
        <v>83</v>
      </c>
      <c r="G1094" s="238"/>
      <c r="H1094" s="241">
        <v>1</v>
      </c>
      <c r="I1094" s="242"/>
      <c r="J1094" s="238"/>
      <c r="K1094" s="238"/>
      <c r="L1094" s="243"/>
      <c r="M1094" s="244"/>
      <c r="N1094" s="245"/>
      <c r="O1094" s="245"/>
      <c r="P1094" s="245"/>
      <c r="Q1094" s="245"/>
      <c r="R1094" s="245"/>
      <c r="S1094" s="245"/>
      <c r="T1094" s="246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47" t="s">
        <v>217</v>
      </c>
      <c r="AU1094" s="247" t="s">
        <v>85</v>
      </c>
      <c r="AV1094" s="13" t="s">
        <v>85</v>
      </c>
      <c r="AW1094" s="13" t="s">
        <v>37</v>
      </c>
      <c r="AX1094" s="13" t="s">
        <v>75</v>
      </c>
      <c r="AY1094" s="247" t="s">
        <v>147</v>
      </c>
    </row>
    <row r="1095" s="15" customFormat="1">
      <c r="A1095" s="15"/>
      <c r="B1095" s="259"/>
      <c r="C1095" s="260"/>
      <c r="D1095" s="239" t="s">
        <v>217</v>
      </c>
      <c r="E1095" s="261" t="s">
        <v>19</v>
      </c>
      <c r="F1095" s="262" t="s">
        <v>233</v>
      </c>
      <c r="G1095" s="260"/>
      <c r="H1095" s="263">
        <v>8</v>
      </c>
      <c r="I1095" s="264"/>
      <c r="J1095" s="260"/>
      <c r="K1095" s="260"/>
      <c r="L1095" s="265"/>
      <c r="M1095" s="266"/>
      <c r="N1095" s="267"/>
      <c r="O1095" s="267"/>
      <c r="P1095" s="267"/>
      <c r="Q1095" s="267"/>
      <c r="R1095" s="267"/>
      <c r="S1095" s="267"/>
      <c r="T1095" s="268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T1095" s="269" t="s">
        <v>217</v>
      </c>
      <c r="AU1095" s="269" t="s">
        <v>85</v>
      </c>
      <c r="AV1095" s="15" t="s">
        <v>153</v>
      </c>
      <c r="AW1095" s="15" t="s">
        <v>37</v>
      </c>
      <c r="AX1095" s="15" t="s">
        <v>83</v>
      </c>
      <c r="AY1095" s="269" t="s">
        <v>147</v>
      </c>
    </row>
    <row r="1096" s="2" customFormat="1" ht="21.75" customHeight="1">
      <c r="A1096" s="40"/>
      <c r="B1096" s="41"/>
      <c r="C1096" s="207" t="s">
        <v>891</v>
      </c>
      <c r="D1096" s="207" t="s">
        <v>149</v>
      </c>
      <c r="E1096" s="208" t="s">
        <v>892</v>
      </c>
      <c r="F1096" s="209" t="s">
        <v>893</v>
      </c>
      <c r="G1096" s="210" t="s">
        <v>772</v>
      </c>
      <c r="H1096" s="211">
        <v>3</v>
      </c>
      <c r="I1096" s="212"/>
      <c r="J1096" s="213">
        <f>ROUND(I1096*H1096,2)</f>
        <v>0</v>
      </c>
      <c r="K1096" s="214"/>
      <c r="L1096" s="46"/>
      <c r="M1096" s="215" t="s">
        <v>19</v>
      </c>
      <c r="N1096" s="216" t="s">
        <v>46</v>
      </c>
      <c r="O1096" s="86"/>
      <c r="P1096" s="217">
        <f>O1096*H1096</f>
        <v>0</v>
      </c>
      <c r="Q1096" s="217">
        <v>0</v>
      </c>
      <c r="R1096" s="217">
        <f>Q1096*H1096</f>
        <v>0</v>
      </c>
      <c r="S1096" s="217">
        <v>0</v>
      </c>
      <c r="T1096" s="218">
        <f>S1096*H1096</f>
        <v>0</v>
      </c>
      <c r="U1096" s="40"/>
      <c r="V1096" s="40"/>
      <c r="W1096" s="40"/>
      <c r="X1096" s="40"/>
      <c r="Y1096" s="40"/>
      <c r="Z1096" s="40"/>
      <c r="AA1096" s="40"/>
      <c r="AB1096" s="40"/>
      <c r="AC1096" s="40"/>
      <c r="AD1096" s="40"/>
      <c r="AE1096" s="40"/>
      <c r="AR1096" s="219" t="s">
        <v>153</v>
      </c>
      <c r="AT1096" s="219" t="s">
        <v>149</v>
      </c>
      <c r="AU1096" s="219" t="s">
        <v>85</v>
      </c>
      <c r="AY1096" s="19" t="s">
        <v>147</v>
      </c>
      <c r="BE1096" s="220">
        <f>IF(N1096="základní",J1096,0)</f>
        <v>0</v>
      </c>
      <c r="BF1096" s="220">
        <f>IF(N1096="snížená",J1096,0)</f>
        <v>0</v>
      </c>
      <c r="BG1096" s="220">
        <f>IF(N1096="zákl. přenesená",J1096,0)</f>
        <v>0</v>
      </c>
      <c r="BH1096" s="220">
        <f>IF(N1096="sníž. přenesená",J1096,0)</f>
        <v>0</v>
      </c>
      <c r="BI1096" s="220">
        <f>IF(N1096="nulová",J1096,0)</f>
        <v>0</v>
      </c>
      <c r="BJ1096" s="19" t="s">
        <v>83</v>
      </c>
      <c r="BK1096" s="220">
        <f>ROUND(I1096*H1096,2)</f>
        <v>0</v>
      </c>
      <c r="BL1096" s="19" t="s">
        <v>153</v>
      </c>
      <c r="BM1096" s="219" t="s">
        <v>894</v>
      </c>
    </row>
    <row r="1097" s="14" customFormat="1">
      <c r="A1097" s="14"/>
      <c r="B1097" s="248"/>
      <c r="C1097" s="249"/>
      <c r="D1097" s="239" t="s">
        <v>217</v>
      </c>
      <c r="E1097" s="250" t="s">
        <v>19</v>
      </c>
      <c r="F1097" s="251" t="s">
        <v>885</v>
      </c>
      <c r="G1097" s="249"/>
      <c r="H1097" s="250" t="s">
        <v>19</v>
      </c>
      <c r="I1097" s="252"/>
      <c r="J1097" s="249"/>
      <c r="K1097" s="249"/>
      <c r="L1097" s="253"/>
      <c r="M1097" s="254"/>
      <c r="N1097" s="255"/>
      <c r="O1097" s="255"/>
      <c r="P1097" s="255"/>
      <c r="Q1097" s="255"/>
      <c r="R1097" s="255"/>
      <c r="S1097" s="255"/>
      <c r="T1097" s="256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7" t="s">
        <v>217</v>
      </c>
      <c r="AU1097" s="257" t="s">
        <v>85</v>
      </c>
      <c r="AV1097" s="14" t="s">
        <v>83</v>
      </c>
      <c r="AW1097" s="14" t="s">
        <v>37</v>
      </c>
      <c r="AX1097" s="14" t="s">
        <v>75</v>
      </c>
      <c r="AY1097" s="257" t="s">
        <v>147</v>
      </c>
    </row>
    <row r="1098" s="13" customFormat="1">
      <c r="A1098" s="13"/>
      <c r="B1098" s="237"/>
      <c r="C1098" s="238"/>
      <c r="D1098" s="239" t="s">
        <v>217</v>
      </c>
      <c r="E1098" s="258" t="s">
        <v>19</v>
      </c>
      <c r="F1098" s="240" t="s">
        <v>162</v>
      </c>
      <c r="G1098" s="238"/>
      <c r="H1098" s="241">
        <v>3</v>
      </c>
      <c r="I1098" s="242"/>
      <c r="J1098" s="238"/>
      <c r="K1098" s="238"/>
      <c r="L1098" s="243"/>
      <c r="M1098" s="244"/>
      <c r="N1098" s="245"/>
      <c r="O1098" s="245"/>
      <c r="P1098" s="245"/>
      <c r="Q1098" s="245"/>
      <c r="R1098" s="245"/>
      <c r="S1098" s="245"/>
      <c r="T1098" s="246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7" t="s">
        <v>217</v>
      </c>
      <c r="AU1098" s="247" t="s">
        <v>85</v>
      </c>
      <c r="AV1098" s="13" t="s">
        <v>85</v>
      </c>
      <c r="AW1098" s="13" t="s">
        <v>37</v>
      </c>
      <c r="AX1098" s="13" t="s">
        <v>75</v>
      </c>
      <c r="AY1098" s="247" t="s">
        <v>147</v>
      </c>
    </row>
    <row r="1099" s="15" customFormat="1">
      <c r="A1099" s="15"/>
      <c r="B1099" s="259"/>
      <c r="C1099" s="260"/>
      <c r="D1099" s="239" t="s">
        <v>217</v>
      </c>
      <c r="E1099" s="261" t="s">
        <v>19</v>
      </c>
      <c r="F1099" s="262" t="s">
        <v>233</v>
      </c>
      <c r="G1099" s="260"/>
      <c r="H1099" s="263">
        <v>3</v>
      </c>
      <c r="I1099" s="264"/>
      <c r="J1099" s="260"/>
      <c r="K1099" s="260"/>
      <c r="L1099" s="265"/>
      <c r="M1099" s="266"/>
      <c r="N1099" s="267"/>
      <c r="O1099" s="267"/>
      <c r="P1099" s="267"/>
      <c r="Q1099" s="267"/>
      <c r="R1099" s="267"/>
      <c r="S1099" s="267"/>
      <c r="T1099" s="268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69" t="s">
        <v>217</v>
      </c>
      <c r="AU1099" s="269" t="s">
        <v>85</v>
      </c>
      <c r="AV1099" s="15" t="s">
        <v>153</v>
      </c>
      <c r="AW1099" s="15" t="s">
        <v>37</v>
      </c>
      <c r="AX1099" s="15" t="s">
        <v>83</v>
      </c>
      <c r="AY1099" s="269" t="s">
        <v>147</v>
      </c>
    </row>
    <row r="1100" s="2" customFormat="1" ht="16.5" customHeight="1">
      <c r="A1100" s="40"/>
      <c r="B1100" s="41"/>
      <c r="C1100" s="207" t="s">
        <v>895</v>
      </c>
      <c r="D1100" s="207" t="s">
        <v>149</v>
      </c>
      <c r="E1100" s="208" t="s">
        <v>896</v>
      </c>
      <c r="F1100" s="209" t="s">
        <v>897</v>
      </c>
      <c r="G1100" s="210" t="s">
        <v>772</v>
      </c>
      <c r="H1100" s="211">
        <v>8</v>
      </c>
      <c r="I1100" s="212"/>
      <c r="J1100" s="213">
        <f>ROUND(I1100*H1100,2)</f>
        <v>0</v>
      </c>
      <c r="K1100" s="214"/>
      <c r="L1100" s="46"/>
      <c r="M1100" s="215" t="s">
        <v>19</v>
      </c>
      <c r="N1100" s="216" t="s">
        <v>46</v>
      </c>
      <c r="O1100" s="86"/>
      <c r="P1100" s="217">
        <f>O1100*H1100</f>
        <v>0</v>
      </c>
      <c r="Q1100" s="217">
        <v>0</v>
      </c>
      <c r="R1100" s="217">
        <f>Q1100*H1100</f>
        <v>0</v>
      </c>
      <c r="S1100" s="217">
        <v>0</v>
      </c>
      <c r="T1100" s="218">
        <f>S1100*H1100</f>
        <v>0</v>
      </c>
      <c r="U1100" s="40"/>
      <c r="V1100" s="40"/>
      <c r="W1100" s="40"/>
      <c r="X1100" s="40"/>
      <c r="Y1100" s="40"/>
      <c r="Z1100" s="40"/>
      <c r="AA1100" s="40"/>
      <c r="AB1100" s="40"/>
      <c r="AC1100" s="40"/>
      <c r="AD1100" s="40"/>
      <c r="AE1100" s="40"/>
      <c r="AR1100" s="219" t="s">
        <v>153</v>
      </c>
      <c r="AT1100" s="219" t="s">
        <v>149</v>
      </c>
      <c r="AU1100" s="219" t="s">
        <v>85</v>
      </c>
      <c r="AY1100" s="19" t="s">
        <v>147</v>
      </c>
      <c r="BE1100" s="220">
        <f>IF(N1100="základní",J1100,0)</f>
        <v>0</v>
      </c>
      <c r="BF1100" s="220">
        <f>IF(N1100="snížená",J1100,0)</f>
        <v>0</v>
      </c>
      <c r="BG1100" s="220">
        <f>IF(N1100="zákl. přenesená",J1100,0)</f>
        <v>0</v>
      </c>
      <c r="BH1100" s="220">
        <f>IF(N1100="sníž. přenesená",J1100,0)</f>
        <v>0</v>
      </c>
      <c r="BI1100" s="220">
        <f>IF(N1100="nulová",J1100,0)</f>
        <v>0</v>
      </c>
      <c r="BJ1100" s="19" t="s">
        <v>83</v>
      </c>
      <c r="BK1100" s="220">
        <f>ROUND(I1100*H1100,2)</f>
        <v>0</v>
      </c>
      <c r="BL1100" s="19" t="s">
        <v>153</v>
      </c>
      <c r="BM1100" s="219" t="s">
        <v>898</v>
      </c>
    </row>
    <row r="1101" s="14" customFormat="1">
      <c r="A1101" s="14"/>
      <c r="B1101" s="248"/>
      <c r="C1101" s="249"/>
      <c r="D1101" s="239" t="s">
        <v>217</v>
      </c>
      <c r="E1101" s="250" t="s">
        <v>19</v>
      </c>
      <c r="F1101" s="251" t="s">
        <v>885</v>
      </c>
      <c r="G1101" s="249"/>
      <c r="H1101" s="250" t="s">
        <v>19</v>
      </c>
      <c r="I1101" s="252"/>
      <c r="J1101" s="249"/>
      <c r="K1101" s="249"/>
      <c r="L1101" s="253"/>
      <c r="M1101" s="254"/>
      <c r="N1101" s="255"/>
      <c r="O1101" s="255"/>
      <c r="P1101" s="255"/>
      <c r="Q1101" s="255"/>
      <c r="R1101" s="255"/>
      <c r="S1101" s="255"/>
      <c r="T1101" s="256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7" t="s">
        <v>217</v>
      </c>
      <c r="AU1101" s="257" t="s">
        <v>85</v>
      </c>
      <c r="AV1101" s="14" t="s">
        <v>83</v>
      </c>
      <c r="AW1101" s="14" t="s">
        <v>37</v>
      </c>
      <c r="AX1101" s="14" t="s">
        <v>75</v>
      </c>
      <c r="AY1101" s="257" t="s">
        <v>147</v>
      </c>
    </row>
    <row r="1102" s="13" customFormat="1">
      <c r="A1102" s="13"/>
      <c r="B1102" s="237"/>
      <c r="C1102" s="238"/>
      <c r="D1102" s="239" t="s">
        <v>217</v>
      </c>
      <c r="E1102" s="258" t="s">
        <v>19</v>
      </c>
      <c r="F1102" s="240" t="s">
        <v>162</v>
      </c>
      <c r="G1102" s="238"/>
      <c r="H1102" s="241">
        <v>3</v>
      </c>
      <c r="I1102" s="242"/>
      <c r="J1102" s="238"/>
      <c r="K1102" s="238"/>
      <c r="L1102" s="243"/>
      <c r="M1102" s="244"/>
      <c r="N1102" s="245"/>
      <c r="O1102" s="245"/>
      <c r="P1102" s="245"/>
      <c r="Q1102" s="245"/>
      <c r="R1102" s="245"/>
      <c r="S1102" s="245"/>
      <c r="T1102" s="246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47" t="s">
        <v>217</v>
      </c>
      <c r="AU1102" s="247" t="s">
        <v>85</v>
      </c>
      <c r="AV1102" s="13" t="s">
        <v>85</v>
      </c>
      <c r="AW1102" s="13" t="s">
        <v>37</v>
      </c>
      <c r="AX1102" s="13" t="s">
        <v>75</v>
      </c>
      <c r="AY1102" s="247" t="s">
        <v>147</v>
      </c>
    </row>
    <row r="1103" s="14" customFormat="1">
      <c r="A1103" s="14"/>
      <c r="B1103" s="248"/>
      <c r="C1103" s="249"/>
      <c r="D1103" s="239" t="s">
        <v>217</v>
      </c>
      <c r="E1103" s="250" t="s">
        <v>19</v>
      </c>
      <c r="F1103" s="251" t="s">
        <v>886</v>
      </c>
      <c r="G1103" s="249"/>
      <c r="H1103" s="250" t="s">
        <v>19</v>
      </c>
      <c r="I1103" s="252"/>
      <c r="J1103" s="249"/>
      <c r="K1103" s="249"/>
      <c r="L1103" s="253"/>
      <c r="M1103" s="254"/>
      <c r="N1103" s="255"/>
      <c r="O1103" s="255"/>
      <c r="P1103" s="255"/>
      <c r="Q1103" s="255"/>
      <c r="R1103" s="255"/>
      <c r="S1103" s="255"/>
      <c r="T1103" s="256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7" t="s">
        <v>217</v>
      </c>
      <c r="AU1103" s="257" t="s">
        <v>85</v>
      </c>
      <c r="AV1103" s="14" t="s">
        <v>83</v>
      </c>
      <c r="AW1103" s="14" t="s">
        <v>37</v>
      </c>
      <c r="AX1103" s="14" t="s">
        <v>75</v>
      </c>
      <c r="AY1103" s="257" t="s">
        <v>147</v>
      </c>
    </row>
    <row r="1104" s="13" customFormat="1">
      <c r="A1104" s="13"/>
      <c r="B1104" s="237"/>
      <c r="C1104" s="238"/>
      <c r="D1104" s="239" t="s">
        <v>217</v>
      </c>
      <c r="E1104" s="258" t="s">
        <v>19</v>
      </c>
      <c r="F1104" s="240" t="s">
        <v>83</v>
      </c>
      <c r="G1104" s="238"/>
      <c r="H1104" s="241">
        <v>1</v>
      </c>
      <c r="I1104" s="242"/>
      <c r="J1104" s="238"/>
      <c r="K1104" s="238"/>
      <c r="L1104" s="243"/>
      <c r="M1104" s="244"/>
      <c r="N1104" s="245"/>
      <c r="O1104" s="245"/>
      <c r="P1104" s="245"/>
      <c r="Q1104" s="245"/>
      <c r="R1104" s="245"/>
      <c r="S1104" s="245"/>
      <c r="T1104" s="246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7" t="s">
        <v>217</v>
      </c>
      <c r="AU1104" s="247" t="s">
        <v>85</v>
      </c>
      <c r="AV1104" s="13" t="s">
        <v>85</v>
      </c>
      <c r="AW1104" s="13" t="s">
        <v>37</v>
      </c>
      <c r="AX1104" s="13" t="s">
        <v>75</v>
      </c>
      <c r="AY1104" s="247" t="s">
        <v>147</v>
      </c>
    </row>
    <row r="1105" s="14" customFormat="1">
      <c r="A1105" s="14"/>
      <c r="B1105" s="248"/>
      <c r="C1105" s="249"/>
      <c r="D1105" s="239" t="s">
        <v>217</v>
      </c>
      <c r="E1105" s="250" t="s">
        <v>19</v>
      </c>
      <c r="F1105" s="251" t="s">
        <v>887</v>
      </c>
      <c r="G1105" s="249"/>
      <c r="H1105" s="250" t="s">
        <v>19</v>
      </c>
      <c r="I1105" s="252"/>
      <c r="J1105" s="249"/>
      <c r="K1105" s="249"/>
      <c r="L1105" s="253"/>
      <c r="M1105" s="254"/>
      <c r="N1105" s="255"/>
      <c r="O1105" s="255"/>
      <c r="P1105" s="255"/>
      <c r="Q1105" s="255"/>
      <c r="R1105" s="255"/>
      <c r="S1105" s="255"/>
      <c r="T1105" s="256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7" t="s">
        <v>217</v>
      </c>
      <c r="AU1105" s="257" t="s">
        <v>85</v>
      </c>
      <c r="AV1105" s="14" t="s">
        <v>83</v>
      </c>
      <c r="AW1105" s="14" t="s">
        <v>37</v>
      </c>
      <c r="AX1105" s="14" t="s">
        <v>75</v>
      </c>
      <c r="AY1105" s="257" t="s">
        <v>147</v>
      </c>
    </row>
    <row r="1106" s="13" customFormat="1">
      <c r="A1106" s="13"/>
      <c r="B1106" s="237"/>
      <c r="C1106" s="238"/>
      <c r="D1106" s="239" t="s">
        <v>217</v>
      </c>
      <c r="E1106" s="258" t="s">
        <v>19</v>
      </c>
      <c r="F1106" s="240" t="s">
        <v>83</v>
      </c>
      <c r="G1106" s="238"/>
      <c r="H1106" s="241">
        <v>1</v>
      </c>
      <c r="I1106" s="242"/>
      <c r="J1106" s="238"/>
      <c r="K1106" s="238"/>
      <c r="L1106" s="243"/>
      <c r="M1106" s="244"/>
      <c r="N1106" s="245"/>
      <c r="O1106" s="245"/>
      <c r="P1106" s="245"/>
      <c r="Q1106" s="245"/>
      <c r="R1106" s="245"/>
      <c r="S1106" s="245"/>
      <c r="T1106" s="246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7" t="s">
        <v>217</v>
      </c>
      <c r="AU1106" s="247" t="s">
        <v>85</v>
      </c>
      <c r="AV1106" s="13" t="s">
        <v>85</v>
      </c>
      <c r="AW1106" s="13" t="s">
        <v>37</v>
      </c>
      <c r="AX1106" s="13" t="s">
        <v>75</v>
      </c>
      <c r="AY1106" s="247" t="s">
        <v>147</v>
      </c>
    </row>
    <row r="1107" s="14" customFormat="1">
      <c r="A1107" s="14"/>
      <c r="B1107" s="248"/>
      <c r="C1107" s="249"/>
      <c r="D1107" s="239" t="s">
        <v>217</v>
      </c>
      <c r="E1107" s="250" t="s">
        <v>19</v>
      </c>
      <c r="F1107" s="251" t="s">
        <v>899</v>
      </c>
      <c r="G1107" s="249"/>
      <c r="H1107" s="250" t="s">
        <v>19</v>
      </c>
      <c r="I1107" s="252"/>
      <c r="J1107" s="249"/>
      <c r="K1107" s="249"/>
      <c r="L1107" s="253"/>
      <c r="M1107" s="254"/>
      <c r="N1107" s="255"/>
      <c r="O1107" s="255"/>
      <c r="P1107" s="255"/>
      <c r="Q1107" s="255"/>
      <c r="R1107" s="255"/>
      <c r="S1107" s="255"/>
      <c r="T1107" s="256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7" t="s">
        <v>217</v>
      </c>
      <c r="AU1107" s="257" t="s">
        <v>85</v>
      </c>
      <c r="AV1107" s="14" t="s">
        <v>83</v>
      </c>
      <c r="AW1107" s="14" t="s">
        <v>37</v>
      </c>
      <c r="AX1107" s="14" t="s">
        <v>75</v>
      </c>
      <c r="AY1107" s="257" t="s">
        <v>147</v>
      </c>
    </row>
    <row r="1108" s="13" customFormat="1">
      <c r="A1108" s="13"/>
      <c r="B1108" s="237"/>
      <c r="C1108" s="238"/>
      <c r="D1108" s="239" t="s">
        <v>217</v>
      </c>
      <c r="E1108" s="258" t="s">
        <v>19</v>
      </c>
      <c r="F1108" s="240" t="s">
        <v>83</v>
      </c>
      <c r="G1108" s="238"/>
      <c r="H1108" s="241">
        <v>1</v>
      </c>
      <c r="I1108" s="242"/>
      <c r="J1108" s="238"/>
      <c r="K1108" s="238"/>
      <c r="L1108" s="243"/>
      <c r="M1108" s="244"/>
      <c r="N1108" s="245"/>
      <c r="O1108" s="245"/>
      <c r="P1108" s="245"/>
      <c r="Q1108" s="245"/>
      <c r="R1108" s="245"/>
      <c r="S1108" s="245"/>
      <c r="T1108" s="246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7" t="s">
        <v>217</v>
      </c>
      <c r="AU1108" s="247" t="s">
        <v>85</v>
      </c>
      <c r="AV1108" s="13" t="s">
        <v>85</v>
      </c>
      <c r="AW1108" s="13" t="s">
        <v>37</v>
      </c>
      <c r="AX1108" s="13" t="s">
        <v>75</v>
      </c>
      <c r="AY1108" s="247" t="s">
        <v>147</v>
      </c>
    </row>
    <row r="1109" s="14" customFormat="1">
      <c r="A1109" s="14"/>
      <c r="B1109" s="248"/>
      <c r="C1109" s="249"/>
      <c r="D1109" s="239" t="s">
        <v>217</v>
      </c>
      <c r="E1109" s="250" t="s">
        <v>19</v>
      </c>
      <c r="F1109" s="251" t="s">
        <v>889</v>
      </c>
      <c r="G1109" s="249"/>
      <c r="H1109" s="250" t="s">
        <v>19</v>
      </c>
      <c r="I1109" s="252"/>
      <c r="J1109" s="249"/>
      <c r="K1109" s="249"/>
      <c r="L1109" s="253"/>
      <c r="M1109" s="254"/>
      <c r="N1109" s="255"/>
      <c r="O1109" s="255"/>
      <c r="P1109" s="255"/>
      <c r="Q1109" s="255"/>
      <c r="R1109" s="255"/>
      <c r="S1109" s="255"/>
      <c r="T1109" s="256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7" t="s">
        <v>217</v>
      </c>
      <c r="AU1109" s="257" t="s">
        <v>85</v>
      </c>
      <c r="AV1109" s="14" t="s">
        <v>83</v>
      </c>
      <c r="AW1109" s="14" t="s">
        <v>37</v>
      </c>
      <c r="AX1109" s="14" t="s">
        <v>75</v>
      </c>
      <c r="AY1109" s="257" t="s">
        <v>147</v>
      </c>
    </row>
    <row r="1110" s="13" customFormat="1">
      <c r="A1110" s="13"/>
      <c r="B1110" s="237"/>
      <c r="C1110" s="238"/>
      <c r="D1110" s="239" t="s">
        <v>217</v>
      </c>
      <c r="E1110" s="258" t="s">
        <v>19</v>
      </c>
      <c r="F1110" s="240" t="s">
        <v>83</v>
      </c>
      <c r="G1110" s="238"/>
      <c r="H1110" s="241">
        <v>1</v>
      </c>
      <c r="I1110" s="242"/>
      <c r="J1110" s="238"/>
      <c r="K1110" s="238"/>
      <c r="L1110" s="243"/>
      <c r="M1110" s="244"/>
      <c r="N1110" s="245"/>
      <c r="O1110" s="245"/>
      <c r="P1110" s="245"/>
      <c r="Q1110" s="245"/>
      <c r="R1110" s="245"/>
      <c r="S1110" s="245"/>
      <c r="T1110" s="246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47" t="s">
        <v>217</v>
      </c>
      <c r="AU1110" s="247" t="s">
        <v>85</v>
      </c>
      <c r="AV1110" s="13" t="s">
        <v>85</v>
      </c>
      <c r="AW1110" s="13" t="s">
        <v>37</v>
      </c>
      <c r="AX1110" s="13" t="s">
        <v>75</v>
      </c>
      <c r="AY1110" s="247" t="s">
        <v>147</v>
      </c>
    </row>
    <row r="1111" s="14" customFormat="1">
      <c r="A1111" s="14"/>
      <c r="B1111" s="248"/>
      <c r="C1111" s="249"/>
      <c r="D1111" s="239" t="s">
        <v>217</v>
      </c>
      <c r="E1111" s="250" t="s">
        <v>19</v>
      </c>
      <c r="F1111" s="251" t="s">
        <v>900</v>
      </c>
      <c r="G1111" s="249"/>
      <c r="H1111" s="250" t="s">
        <v>19</v>
      </c>
      <c r="I1111" s="252"/>
      <c r="J1111" s="249"/>
      <c r="K1111" s="249"/>
      <c r="L1111" s="253"/>
      <c r="M1111" s="254"/>
      <c r="N1111" s="255"/>
      <c r="O1111" s="255"/>
      <c r="P1111" s="255"/>
      <c r="Q1111" s="255"/>
      <c r="R1111" s="255"/>
      <c r="S1111" s="255"/>
      <c r="T1111" s="256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7" t="s">
        <v>217</v>
      </c>
      <c r="AU1111" s="257" t="s">
        <v>85</v>
      </c>
      <c r="AV1111" s="14" t="s">
        <v>83</v>
      </c>
      <c r="AW1111" s="14" t="s">
        <v>37</v>
      </c>
      <c r="AX1111" s="14" t="s">
        <v>75</v>
      </c>
      <c r="AY1111" s="257" t="s">
        <v>147</v>
      </c>
    </row>
    <row r="1112" s="13" customFormat="1">
      <c r="A1112" s="13"/>
      <c r="B1112" s="237"/>
      <c r="C1112" s="238"/>
      <c r="D1112" s="239" t="s">
        <v>217</v>
      </c>
      <c r="E1112" s="258" t="s">
        <v>19</v>
      </c>
      <c r="F1112" s="240" t="s">
        <v>83</v>
      </c>
      <c r="G1112" s="238"/>
      <c r="H1112" s="241">
        <v>1</v>
      </c>
      <c r="I1112" s="242"/>
      <c r="J1112" s="238"/>
      <c r="K1112" s="238"/>
      <c r="L1112" s="243"/>
      <c r="M1112" s="244"/>
      <c r="N1112" s="245"/>
      <c r="O1112" s="245"/>
      <c r="P1112" s="245"/>
      <c r="Q1112" s="245"/>
      <c r="R1112" s="245"/>
      <c r="S1112" s="245"/>
      <c r="T1112" s="246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7" t="s">
        <v>217</v>
      </c>
      <c r="AU1112" s="247" t="s">
        <v>85</v>
      </c>
      <c r="AV1112" s="13" t="s">
        <v>85</v>
      </c>
      <c r="AW1112" s="13" t="s">
        <v>37</v>
      </c>
      <c r="AX1112" s="13" t="s">
        <v>75</v>
      </c>
      <c r="AY1112" s="247" t="s">
        <v>147</v>
      </c>
    </row>
    <row r="1113" s="15" customFormat="1">
      <c r="A1113" s="15"/>
      <c r="B1113" s="259"/>
      <c r="C1113" s="260"/>
      <c r="D1113" s="239" t="s">
        <v>217</v>
      </c>
      <c r="E1113" s="261" t="s">
        <v>19</v>
      </c>
      <c r="F1113" s="262" t="s">
        <v>233</v>
      </c>
      <c r="G1113" s="260"/>
      <c r="H1113" s="263">
        <v>8</v>
      </c>
      <c r="I1113" s="264"/>
      <c r="J1113" s="260"/>
      <c r="K1113" s="260"/>
      <c r="L1113" s="265"/>
      <c r="M1113" s="266"/>
      <c r="N1113" s="267"/>
      <c r="O1113" s="267"/>
      <c r="P1113" s="267"/>
      <c r="Q1113" s="267"/>
      <c r="R1113" s="267"/>
      <c r="S1113" s="267"/>
      <c r="T1113" s="268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T1113" s="269" t="s">
        <v>217</v>
      </c>
      <c r="AU1113" s="269" t="s">
        <v>85</v>
      </c>
      <c r="AV1113" s="15" t="s">
        <v>153</v>
      </c>
      <c r="AW1113" s="15" t="s">
        <v>37</v>
      </c>
      <c r="AX1113" s="15" t="s">
        <v>83</v>
      </c>
      <c r="AY1113" s="269" t="s">
        <v>147</v>
      </c>
    </row>
    <row r="1114" s="2" customFormat="1" ht="16.5" customHeight="1">
      <c r="A1114" s="40"/>
      <c r="B1114" s="41"/>
      <c r="C1114" s="207" t="s">
        <v>901</v>
      </c>
      <c r="D1114" s="207" t="s">
        <v>149</v>
      </c>
      <c r="E1114" s="208" t="s">
        <v>902</v>
      </c>
      <c r="F1114" s="209" t="s">
        <v>903</v>
      </c>
      <c r="G1114" s="210" t="s">
        <v>772</v>
      </c>
      <c r="H1114" s="211">
        <v>5</v>
      </c>
      <c r="I1114" s="212"/>
      <c r="J1114" s="213">
        <f>ROUND(I1114*H1114,2)</f>
        <v>0</v>
      </c>
      <c r="K1114" s="214"/>
      <c r="L1114" s="46"/>
      <c r="M1114" s="215" t="s">
        <v>19</v>
      </c>
      <c r="N1114" s="216" t="s">
        <v>46</v>
      </c>
      <c r="O1114" s="86"/>
      <c r="P1114" s="217">
        <f>O1114*H1114</f>
        <v>0</v>
      </c>
      <c r="Q1114" s="217">
        <v>0</v>
      </c>
      <c r="R1114" s="217">
        <f>Q1114*H1114</f>
        <v>0</v>
      </c>
      <c r="S1114" s="217">
        <v>0</v>
      </c>
      <c r="T1114" s="218">
        <f>S1114*H1114</f>
        <v>0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19" t="s">
        <v>153</v>
      </c>
      <c r="AT1114" s="219" t="s">
        <v>149</v>
      </c>
      <c r="AU1114" s="219" t="s">
        <v>85</v>
      </c>
      <c r="AY1114" s="19" t="s">
        <v>147</v>
      </c>
      <c r="BE1114" s="220">
        <f>IF(N1114="základní",J1114,0)</f>
        <v>0</v>
      </c>
      <c r="BF1114" s="220">
        <f>IF(N1114="snížená",J1114,0)</f>
        <v>0</v>
      </c>
      <c r="BG1114" s="220">
        <f>IF(N1114="zákl. přenesená",J1114,0)</f>
        <v>0</v>
      </c>
      <c r="BH1114" s="220">
        <f>IF(N1114="sníž. přenesená",J1114,0)</f>
        <v>0</v>
      </c>
      <c r="BI1114" s="220">
        <f>IF(N1114="nulová",J1114,0)</f>
        <v>0</v>
      </c>
      <c r="BJ1114" s="19" t="s">
        <v>83</v>
      </c>
      <c r="BK1114" s="220">
        <f>ROUND(I1114*H1114,2)</f>
        <v>0</v>
      </c>
      <c r="BL1114" s="19" t="s">
        <v>153</v>
      </c>
      <c r="BM1114" s="219" t="s">
        <v>904</v>
      </c>
    </row>
    <row r="1115" s="14" customFormat="1">
      <c r="A1115" s="14"/>
      <c r="B1115" s="248"/>
      <c r="C1115" s="249"/>
      <c r="D1115" s="239" t="s">
        <v>217</v>
      </c>
      <c r="E1115" s="250" t="s">
        <v>19</v>
      </c>
      <c r="F1115" s="251" t="s">
        <v>886</v>
      </c>
      <c r="G1115" s="249"/>
      <c r="H1115" s="250" t="s">
        <v>19</v>
      </c>
      <c r="I1115" s="252"/>
      <c r="J1115" s="249"/>
      <c r="K1115" s="249"/>
      <c r="L1115" s="253"/>
      <c r="M1115" s="254"/>
      <c r="N1115" s="255"/>
      <c r="O1115" s="255"/>
      <c r="P1115" s="255"/>
      <c r="Q1115" s="255"/>
      <c r="R1115" s="255"/>
      <c r="S1115" s="255"/>
      <c r="T1115" s="256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7" t="s">
        <v>217</v>
      </c>
      <c r="AU1115" s="257" t="s">
        <v>85</v>
      </c>
      <c r="AV1115" s="14" t="s">
        <v>83</v>
      </c>
      <c r="AW1115" s="14" t="s">
        <v>37</v>
      </c>
      <c r="AX1115" s="14" t="s">
        <v>75</v>
      </c>
      <c r="AY1115" s="257" t="s">
        <v>147</v>
      </c>
    </row>
    <row r="1116" s="13" customFormat="1">
      <c r="A1116" s="13"/>
      <c r="B1116" s="237"/>
      <c r="C1116" s="238"/>
      <c r="D1116" s="239" t="s">
        <v>217</v>
      </c>
      <c r="E1116" s="258" t="s">
        <v>19</v>
      </c>
      <c r="F1116" s="240" t="s">
        <v>83</v>
      </c>
      <c r="G1116" s="238"/>
      <c r="H1116" s="241">
        <v>1</v>
      </c>
      <c r="I1116" s="242"/>
      <c r="J1116" s="238"/>
      <c r="K1116" s="238"/>
      <c r="L1116" s="243"/>
      <c r="M1116" s="244"/>
      <c r="N1116" s="245"/>
      <c r="O1116" s="245"/>
      <c r="P1116" s="245"/>
      <c r="Q1116" s="245"/>
      <c r="R1116" s="245"/>
      <c r="S1116" s="245"/>
      <c r="T1116" s="246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7" t="s">
        <v>217</v>
      </c>
      <c r="AU1116" s="247" t="s">
        <v>85</v>
      </c>
      <c r="AV1116" s="13" t="s">
        <v>85</v>
      </c>
      <c r="AW1116" s="13" t="s">
        <v>37</v>
      </c>
      <c r="AX1116" s="13" t="s">
        <v>75</v>
      </c>
      <c r="AY1116" s="247" t="s">
        <v>147</v>
      </c>
    </row>
    <row r="1117" s="14" customFormat="1">
      <c r="A1117" s="14"/>
      <c r="B1117" s="248"/>
      <c r="C1117" s="249"/>
      <c r="D1117" s="239" t="s">
        <v>217</v>
      </c>
      <c r="E1117" s="250" t="s">
        <v>19</v>
      </c>
      <c r="F1117" s="251" t="s">
        <v>887</v>
      </c>
      <c r="G1117" s="249"/>
      <c r="H1117" s="250" t="s">
        <v>19</v>
      </c>
      <c r="I1117" s="252"/>
      <c r="J1117" s="249"/>
      <c r="K1117" s="249"/>
      <c r="L1117" s="253"/>
      <c r="M1117" s="254"/>
      <c r="N1117" s="255"/>
      <c r="O1117" s="255"/>
      <c r="P1117" s="255"/>
      <c r="Q1117" s="255"/>
      <c r="R1117" s="255"/>
      <c r="S1117" s="255"/>
      <c r="T1117" s="256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7" t="s">
        <v>217</v>
      </c>
      <c r="AU1117" s="257" t="s">
        <v>85</v>
      </c>
      <c r="AV1117" s="14" t="s">
        <v>83</v>
      </c>
      <c r="AW1117" s="14" t="s">
        <v>37</v>
      </c>
      <c r="AX1117" s="14" t="s">
        <v>75</v>
      </c>
      <c r="AY1117" s="257" t="s">
        <v>147</v>
      </c>
    </row>
    <row r="1118" s="13" customFormat="1">
      <c r="A1118" s="13"/>
      <c r="B1118" s="237"/>
      <c r="C1118" s="238"/>
      <c r="D1118" s="239" t="s">
        <v>217</v>
      </c>
      <c r="E1118" s="258" t="s">
        <v>19</v>
      </c>
      <c r="F1118" s="240" t="s">
        <v>83</v>
      </c>
      <c r="G1118" s="238"/>
      <c r="H1118" s="241">
        <v>1</v>
      </c>
      <c r="I1118" s="242"/>
      <c r="J1118" s="238"/>
      <c r="K1118" s="238"/>
      <c r="L1118" s="243"/>
      <c r="M1118" s="244"/>
      <c r="N1118" s="245"/>
      <c r="O1118" s="245"/>
      <c r="P1118" s="245"/>
      <c r="Q1118" s="245"/>
      <c r="R1118" s="245"/>
      <c r="S1118" s="245"/>
      <c r="T1118" s="246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47" t="s">
        <v>217</v>
      </c>
      <c r="AU1118" s="247" t="s">
        <v>85</v>
      </c>
      <c r="AV1118" s="13" t="s">
        <v>85</v>
      </c>
      <c r="AW1118" s="13" t="s">
        <v>37</v>
      </c>
      <c r="AX1118" s="13" t="s">
        <v>75</v>
      </c>
      <c r="AY1118" s="247" t="s">
        <v>147</v>
      </c>
    </row>
    <row r="1119" s="14" customFormat="1">
      <c r="A1119" s="14"/>
      <c r="B1119" s="248"/>
      <c r="C1119" s="249"/>
      <c r="D1119" s="239" t="s">
        <v>217</v>
      </c>
      <c r="E1119" s="250" t="s">
        <v>19</v>
      </c>
      <c r="F1119" s="251" t="s">
        <v>899</v>
      </c>
      <c r="G1119" s="249"/>
      <c r="H1119" s="250" t="s">
        <v>19</v>
      </c>
      <c r="I1119" s="252"/>
      <c r="J1119" s="249"/>
      <c r="K1119" s="249"/>
      <c r="L1119" s="253"/>
      <c r="M1119" s="254"/>
      <c r="N1119" s="255"/>
      <c r="O1119" s="255"/>
      <c r="P1119" s="255"/>
      <c r="Q1119" s="255"/>
      <c r="R1119" s="255"/>
      <c r="S1119" s="255"/>
      <c r="T1119" s="256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7" t="s">
        <v>217</v>
      </c>
      <c r="AU1119" s="257" t="s">
        <v>85</v>
      </c>
      <c r="AV1119" s="14" t="s">
        <v>83</v>
      </c>
      <c r="AW1119" s="14" t="s">
        <v>37</v>
      </c>
      <c r="AX1119" s="14" t="s">
        <v>75</v>
      </c>
      <c r="AY1119" s="257" t="s">
        <v>147</v>
      </c>
    </row>
    <row r="1120" s="13" customFormat="1">
      <c r="A1120" s="13"/>
      <c r="B1120" s="237"/>
      <c r="C1120" s="238"/>
      <c r="D1120" s="239" t="s">
        <v>217</v>
      </c>
      <c r="E1120" s="258" t="s">
        <v>19</v>
      </c>
      <c r="F1120" s="240" t="s">
        <v>83</v>
      </c>
      <c r="G1120" s="238"/>
      <c r="H1120" s="241">
        <v>1</v>
      </c>
      <c r="I1120" s="242"/>
      <c r="J1120" s="238"/>
      <c r="K1120" s="238"/>
      <c r="L1120" s="243"/>
      <c r="M1120" s="244"/>
      <c r="N1120" s="245"/>
      <c r="O1120" s="245"/>
      <c r="P1120" s="245"/>
      <c r="Q1120" s="245"/>
      <c r="R1120" s="245"/>
      <c r="S1120" s="245"/>
      <c r="T1120" s="246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7" t="s">
        <v>217</v>
      </c>
      <c r="AU1120" s="247" t="s">
        <v>85</v>
      </c>
      <c r="AV1120" s="13" t="s">
        <v>85</v>
      </c>
      <c r="AW1120" s="13" t="s">
        <v>37</v>
      </c>
      <c r="AX1120" s="13" t="s">
        <v>75</v>
      </c>
      <c r="AY1120" s="247" t="s">
        <v>147</v>
      </c>
    </row>
    <row r="1121" s="14" customFormat="1">
      <c r="A1121" s="14"/>
      <c r="B1121" s="248"/>
      <c r="C1121" s="249"/>
      <c r="D1121" s="239" t="s">
        <v>217</v>
      </c>
      <c r="E1121" s="250" t="s">
        <v>19</v>
      </c>
      <c r="F1121" s="251" t="s">
        <v>889</v>
      </c>
      <c r="G1121" s="249"/>
      <c r="H1121" s="250" t="s">
        <v>19</v>
      </c>
      <c r="I1121" s="252"/>
      <c r="J1121" s="249"/>
      <c r="K1121" s="249"/>
      <c r="L1121" s="253"/>
      <c r="M1121" s="254"/>
      <c r="N1121" s="255"/>
      <c r="O1121" s="255"/>
      <c r="P1121" s="255"/>
      <c r="Q1121" s="255"/>
      <c r="R1121" s="255"/>
      <c r="S1121" s="255"/>
      <c r="T1121" s="256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7" t="s">
        <v>217</v>
      </c>
      <c r="AU1121" s="257" t="s">
        <v>85</v>
      </c>
      <c r="AV1121" s="14" t="s">
        <v>83</v>
      </c>
      <c r="AW1121" s="14" t="s">
        <v>37</v>
      </c>
      <c r="AX1121" s="14" t="s">
        <v>75</v>
      </c>
      <c r="AY1121" s="257" t="s">
        <v>147</v>
      </c>
    </row>
    <row r="1122" s="13" customFormat="1">
      <c r="A1122" s="13"/>
      <c r="B1122" s="237"/>
      <c r="C1122" s="238"/>
      <c r="D1122" s="239" t="s">
        <v>217</v>
      </c>
      <c r="E1122" s="258" t="s">
        <v>19</v>
      </c>
      <c r="F1122" s="240" t="s">
        <v>83</v>
      </c>
      <c r="G1122" s="238"/>
      <c r="H1122" s="241">
        <v>1</v>
      </c>
      <c r="I1122" s="242"/>
      <c r="J1122" s="238"/>
      <c r="K1122" s="238"/>
      <c r="L1122" s="243"/>
      <c r="M1122" s="244"/>
      <c r="N1122" s="245"/>
      <c r="O1122" s="245"/>
      <c r="P1122" s="245"/>
      <c r="Q1122" s="245"/>
      <c r="R1122" s="245"/>
      <c r="S1122" s="245"/>
      <c r="T1122" s="246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7" t="s">
        <v>217</v>
      </c>
      <c r="AU1122" s="247" t="s">
        <v>85</v>
      </c>
      <c r="AV1122" s="13" t="s">
        <v>85</v>
      </c>
      <c r="AW1122" s="13" t="s">
        <v>37</v>
      </c>
      <c r="AX1122" s="13" t="s">
        <v>75</v>
      </c>
      <c r="AY1122" s="247" t="s">
        <v>147</v>
      </c>
    </row>
    <row r="1123" s="14" customFormat="1">
      <c r="A1123" s="14"/>
      <c r="B1123" s="248"/>
      <c r="C1123" s="249"/>
      <c r="D1123" s="239" t="s">
        <v>217</v>
      </c>
      <c r="E1123" s="250" t="s">
        <v>19</v>
      </c>
      <c r="F1123" s="251" t="s">
        <v>900</v>
      </c>
      <c r="G1123" s="249"/>
      <c r="H1123" s="250" t="s">
        <v>19</v>
      </c>
      <c r="I1123" s="252"/>
      <c r="J1123" s="249"/>
      <c r="K1123" s="249"/>
      <c r="L1123" s="253"/>
      <c r="M1123" s="254"/>
      <c r="N1123" s="255"/>
      <c r="O1123" s="255"/>
      <c r="P1123" s="255"/>
      <c r="Q1123" s="255"/>
      <c r="R1123" s="255"/>
      <c r="S1123" s="255"/>
      <c r="T1123" s="256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7" t="s">
        <v>217</v>
      </c>
      <c r="AU1123" s="257" t="s">
        <v>85</v>
      </c>
      <c r="AV1123" s="14" t="s">
        <v>83</v>
      </c>
      <c r="AW1123" s="14" t="s">
        <v>37</v>
      </c>
      <c r="AX1123" s="14" t="s">
        <v>75</v>
      </c>
      <c r="AY1123" s="257" t="s">
        <v>147</v>
      </c>
    </row>
    <row r="1124" s="13" customFormat="1">
      <c r="A1124" s="13"/>
      <c r="B1124" s="237"/>
      <c r="C1124" s="238"/>
      <c r="D1124" s="239" t="s">
        <v>217</v>
      </c>
      <c r="E1124" s="258" t="s">
        <v>19</v>
      </c>
      <c r="F1124" s="240" t="s">
        <v>83</v>
      </c>
      <c r="G1124" s="238"/>
      <c r="H1124" s="241">
        <v>1</v>
      </c>
      <c r="I1124" s="242"/>
      <c r="J1124" s="238"/>
      <c r="K1124" s="238"/>
      <c r="L1124" s="243"/>
      <c r="M1124" s="244"/>
      <c r="N1124" s="245"/>
      <c r="O1124" s="245"/>
      <c r="P1124" s="245"/>
      <c r="Q1124" s="245"/>
      <c r="R1124" s="245"/>
      <c r="S1124" s="245"/>
      <c r="T1124" s="246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7" t="s">
        <v>217</v>
      </c>
      <c r="AU1124" s="247" t="s">
        <v>85</v>
      </c>
      <c r="AV1124" s="13" t="s">
        <v>85</v>
      </c>
      <c r="AW1124" s="13" t="s">
        <v>37</v>
      </c>
      <c r="AX1124" s="13" t="s">
        <v>75</v>
      </c>
      <c r="AY1124" s="247" t="s">
        <v>147</v>
      </c>
    </row>
    <row r="1125" s="15" customFormat="1">
      <c r="A1125" s="15"/>
      <c r="B1125" s="259"/>
      <c r="C1125" s="260"/>
      <c r="D1125" s="239" t="s">
        <v>217</v>
      </c>
      <c r="E1125" s="261" t="s">
        <v>19</v>
      </c>
      <c r="F1125" s="262" t="s">
        <v>233</v>
      </c>
      <c r="G1125" s="260"/>
      <c r="H1125" s="263">
        <v>5</v>
      </c>
      <c r="I1125" s="264"/>
      <c r="J1125" s="260"/>
      <c r="K1125" s="260"/>
      <c r="L1125" s="265"/>
      <c r="M1125" s="266"/>
      <c r="N1125" s="267"/>
      <c r="O1125" s="267"/>
      <c r="P1125" s="267"/>
      <c r="Q1125" s="267"/>
      <c r="R1125" s="267"/>
      <c r="S1125" s="267"/>
      <c r="T1125" s="268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69" t="s">
        <v>217</v>
      </c>
      <c r="AU1125" s="269" t="s">
        <v>85</v>
      </c>
      <c r="AV1125" s="15" t="s">
        <v>153</v>
      </c>
      <c r="AW1125" s="15" t="s">
        <v>37</v>
      </c>
      <c r="AX1125" s="15" t="s">
        <v>83</v>
      </c>
      <c r="AY1125" s="269" t="s">
        <v>147</v>
      </c>
    </row>
    <row r="1126" s="12" customFormat="1" ht="22.8" customHeight="1">
      <c r="A1126" s="12"/>
      <c r="B1126" s="191"/>
      <c r="C1126" s="192"/>
      <c r="D1126" s="193" t="s">
        <v>74</v>
      </c>
      <c r="E1126" s="205" t="s">
        <v>905</v>
      </c>
      <c r="F1126" s="205" t="s">
        <v>906</v>
      </c>
      <c r="G1126" s="192"/>
      <c r="H1126" s="192"/>
      <c r="I1126" s="195"/>
      <c r="J1126" s="206">
        <f>BK1126</f>
        <v>0</v>
      </c>
      <c r="K1126" s="192"/>
      <c r="L1126" s="197"/>
      <c r="M1126" s="198"/>
      <c r="N1126" s="199"/>
      <c r="O1126" s="199"/>
      <c r="P1126" s="200">
        <f>SUM(P1127:P1145)</f>
        <v>0</v>
      </c>
      <c r="Q1126" s="199"/>
      <c r="R1126" s="200">
        <f>SUM(R1127:R1145)</f>
        <v>0</v>
      </c>
      <c r="S1126" s="199"/>
      <c r="T1126" s="201">
        <f>SUM(T1127:T1145)</f>
        <v>0</v>
      </c>
      <c r="U1126" s="12"/>
      <c r="V1126" s="12"/>
      <c r="W1126" s="12"/>
      <c r="X1126" s="12"/>
      <c r="Y1126" s="12"/>
      <c r="Z1126" s="12"/>
      <c r="AA1126" s="12"/>
      <c r="AB1126" s="12"/>
      <c r="AC1126" s="12"/>
      <c r="AD1126" s="12"/>
      <c r="AE1126" s="12"/>
      <c r="AR1126" s="202" t="s">
        <v>83</v>
      </c>
      <c r="AT1126" s="203" t="s">
        <v>74</v>
      </c>
      <c r="AU1126" s="203" t="s">
        <v>83</v>
      </c>
      <c r="AY1126" s="202" t="s">
        <v>147</v>
      </c>
      <c r="BK1126" s="204">
        <f>SUM(BK1127:BK1145)</f>
        <v>0</v>
      </c>
    </row>
    <row r="1127" s="2" customFormat="1" ht="37.8" customHeight="1">
      <c r="A1127" s="40"/>
      <c r="B1127" s="41"/>
      <c r="C1127" s="207" t="s">
        <v>907</v>
      </c>
      <c r="D1127" s="207" t="s">
        <v>149</v>
      </c>
      <c r="E1127" s="208" t="s">
        <v>908</v>
      </c>
      <c r="F1127" s="209" t="s">
        <v>909</v>
      </c>
      <c r="G1127" s="210" t="s">
        <v>189</v>
      </c>
      <c r="H1127" s="211">
        <v>53.655000000000001</v>
      </c>
      <c r="I1127" s="212"/>
      <c r="J1127" s="213">
        <f>ROUND(I1127*H1127,2)</f>
        <v>0</v>
      </c>
      <c r="K1127" s="214"/>
      <c r="L1127" s="46"/>
      <c r="M1127" s="215" t="s">
        <v>19</v>
      </c>
      <c r="N1127" s="216" t="s">
        <v>46</v>
      </c>
      <c r="O1127" s="86"/>
      <c r="P1127" s="217">
        <f>O1127*H1127</f>
        <v>0</v>
      </c>
      <c r="Q1127" s="217">
        <v>0</v>
      </c>
      <c r="R1127" s="217">
        <f>Q1127*H1127</f>
        <v>0</v>
      </c>
      <c r="S1127" s="217">
        <v>0</v>
      </c>
      <c r="T1127" s="218">
        <f>S1127*H1127</f>
        <v>0</v>
      </c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R1127" s="219" t="s">
        <v>153</v>
      </c>
      <c r="AT1127" s="219" t="s">
        <v>149</v>
      </c>
      <c r="AU1127" s="219" t="s">
        <v>85</v>
      </c>
      <c r="AY1127" s="19" t="s">
        <v>147</v>
      </c>
      <c r="BE1127" s="220">
        <f>IF(N1127="základní",J1127,0)</f>
        <v>0</v>
      </c>
      <c r="BF1127" s="220">
        <f>IF(N1127="snížená",J1127,0)</f>
        <v>0</v>
      </c>
      <c r="BG1127" s="220">
        <f>IF(N1127="zákl. přenesená",J1127,0)</f>
        <v>0</v>
      </c>
      <c r="BH1127" s="220">
        <f>IF(N1127="sníž. přenesená",J1127,0)</f>
        <v>0</v>
      </c>
      <c r="BI1127" s="220">
        <f>IF(N1127="nulová",J1127,0)</f>
        <v>0</v>
      </c>
      <c r="BJ1127" s="19" t="s">
        <v>83</v>
      </c>
      <c r="BK1127" s="220">
        <f>ROUND(I1127*H1127,2)</f>
        <v>0</v>
      </c>
      <c r="BL1127" s="19" t="s">
        <v>153</v>
      </c>
      <c r="BM1127" s="219" t="s">
        <v>910</v>
      </c>
    </row>
    <row r="1128" s="2" customFormat="1">
      <c r="A1128" s="40"/>
      <c r="B1128" s="41"/>
      <c r="C1128" s="42"/>
      <c r="D1128" s="221" t="s">
        <v>155</v>
      </c>
      <c r="E1128" s="42"/>
      <c r="F1128" s="222" t="s">
        <v>911</v>
      </c>
      <c r="G1128" s="42"/>
      <c r="H1128" s="42"/>
      <c r="I1128" s="223"/>
      <c r="J1128" s="42"/>
      <c r="K1128" s="42"/>
      <c r="L1128" s="46"/>
      <c r="M1128" s="224"/>
      <c r="N1128" s="225"/>
      <c r="O1128" s="86"/>
      <c r="P1128" s="86"/>
      <c r="Q1128" s="86"/>
      <c r="R1128" s="86"/>
      <c r="S1128" s="86"/>
      <c r="T1128" s="87"/>
      <c r="U1128" s="40"/>
      <c r="V1128" s="40"/>
      <c r="W1128" s="40"/>
      <c r="X1128" s="40"/>
      <c r="Y1128" s="40"/>
      <c r="Z1128" s="40"/>
      <c r="AA1128" s="40"/>
      <c r="AB1128" s="40"/>
      <c r="AC1128" s="40"/>
      <c r="AD1128" s="40"/>
      <c r="AE1128" s="40"/>
      <c r="AT1128" s="19" t="s">
        <v>155</v>
      </c>
      <c r="AU1128" s="19" t="s">
        <v>85</v>
      </c>
    </row>
    <row r="1129" s="2" customFormat="1" ht="33" customHeight="1">
      <c r="A1129" s="40"/>
      <c r="B1129" s="41"/>
      <c r="C1129" s="207" t="s">
        <v>912</v>
      </c>
      <c r="D1129" s="207" t="s">
        <v>149</v>
      </c>
      <c r="E1129" s="208" t="s">
        <v>913</v>
      </c>
      <c r="F1129" s="209" t="s">
        <v>914</v>
      </c>
      <c r="G1129" s="210" t="s">
        <v>189</v>
      </c>
      <c r="H1129" s="211">
        <v>53.655000000000001</v>
      </c>
      <c r="I1129" s="212"/>
      <c r="J1129" s="213">
        <f>ROUND(I1129*H1129,2)</f>
        <v>0</v>
      </c>
      <c r="K1129" s="214"/>
      <c r="L1129" s="46"/>
      <c r="M1129" s="215" t="s">
        <v>19</v>
      </c>
      <c r="N1129" s="216" t="s">
        <v>46</v>
      </c>
      <c r="O1129" s="86"/>
      <c r="P1129" s="217">
        <f>O1129*H1129</f>
        <v>0</v>
      </c>
      <c r="Q1129" s="217">
        <v>0</v>
      </c>
      <c r="R1129" s="217">
        <f>Q1129*H1129</f>
        <v>0</v>
      </c>
      <c r="S1129" s="217">
        <v>0</v>
      </c>
      <c r="T1129" s="218">
        <f>S1129*H1129</f>
        <v>0</v>
      </c>
      <c r="U1129" s="40"/>
      <c r="V1129" s="40"/>
      <c r="W1129" s="40"/>
      <c r="X1129" s="40"/>
      <c r="Y1129" s="40"/>
      <c r="Z1129" s="40"/>
      <c r="AA1129" s="40"/>
      <c r="AB1129" s="40"/>
      <c r="AC1129" s="40"/>
      <c r="AD1129" s="40"/>
      <c r="AE1129" s="40"/>
      <c r="AR1129" s="219" t="s">
        <v>153</v>
      </c>
      <c r="AT1129" s="219" t="s">
        <v>149</v>
      </c>
      <c r="AU1129" s="219" t="s">
        <v>85</v>
      </c>
      <c r="AY1129" s="19" t="s">
        <v>147</v>
      </c>
      <c r="BE1129" s="220">
        <f>IF(N1129="základní",J1129,0)</f>
        <v>0</v>
      </c>
      <c r="BF1129" s="220">
        <f>IF(N1129="snížená",J1129,0)</f>
        <v>0</v>
      </c>
      <c r="BG1129" s="220">
        <f>IF(N1129="zákl. přenesená",J1129,0)</f>
        <v>0</v>
      </c>
      <c r="BH1129" s="220">
        <f>IF(N1129="sníž. přenesená",J1129,0)</f>
        <v>0</v>
      </c>
      <c r="BI1129" s="220">
        <f>IF(N1129="nulová",J1129,0)</f>
        <v>0</v>
      </c>
      <c r="BJ1129" s="19" t="s">
        <v>83</v>
      </c>
      <c r="BK1129" s="220">
        <f>ROUND(I1129*H1129,2)</f>
        <v>0</v>
      </c>
      <c r="BL1129" s="19" t="s">
        <v>153</v>
      </c>
      <c r="BM1129" s="219" t="s">
        <v>915</v>
      </c>
    </row>
    <row r="1130" s="2" customFormat="1">
      <c r="A1130" s="40"/>
      <c r="B1130" s="41"/>
      <c r="C1130" s="42"/>
      <c r="D1130" s="221" t="s">
        <v>155</v>
      </c>
      <c r="E1130" s="42"/>
      <c r="F1130" s="222" t="s">
        <v>916</v>
      </c>
      <c r="G1130" s="42"/>
      <c r="H1130" s="42"/>
      <c r="I1130" s="223"/>
      <c r="J1130" s="42"/>
      <c r="K1130" s="42"/>
      <c r="L1130" s="46"/>
      <c r="M1130" s="224"/>
      <c r="N1130" s="225"/>
      <c r="O1130" s="86"/>
      <c r="P1130" s="86"/>
      <c r="Q1130" s="86"/>
      <c r="R1130" s="86"/>
      <c r="S1130" s="86"/>
      <c r="T1130" s="87"/>
      <c r="U1130" s="40"/>
      <c r="V1130" s="40"/>
      <c r="W1130" s="40"/>
      <c r="X1130" s="40"/>
      <c r="Y1130" s="40"/>
      <c r="Z1130" s="40"/>
      <c r="AA1130" s="40"/>
      <c r="AB1130" s="40"/>
      <c r="AC1130" s="40"/>
      <c r="AD1130" s="40"/>
      <c r="AE1130" s="40"/>
      <c r="AT1130" s="19" t="s">
        <v>155</v>
      </c>
      <c r="AU1130" s="19" t="s">
        <v>85</v>
      </c>
    </row>
    <row r="1131" s="2" customFormat="1" ht="44.25" customHeight="1">
      <c r="A1131" s="40"/>
      <c r="B1131" s="41"/>
      <c r="C1131" s="207" t="s">
        <v>917</v>
      </c>
      <c r="D1131" s="207" t="s">
        <v>149</v>
      </c>
      <c r="E1131" s="208" t="s">
        <v>918</v>
      </c>
      <c r="F1131" s="209" t="s">
        <v>919</v>
      </c>
      <c r="G1131" s="210" t="s">
        <v>189</v>
      </c>
      <c r="H1131" s="211">
        <v>643.86000000000001</v>
      </c>
      <c r="I1131" s="212"/>
      <c r="J1131" s="213">
        <f>ROUND(I1131*H1131,2)</f>
        <v>0</v>
      </c>
      <c r="K1131" s="214"/>
      <c r="L1131" s="46"/>
      <c r="M1131" s="215" t="s">
        <v>19</v>
      </c>
      <c r="N1131" s="216" t="s">
        <v>46</v>
      </c>
      <c r="O1131" s="86"/>
      <c r="P1131" s="217">
        <f>O1131*H1131</f>
        <v>0</v>
      </c>
      <c r="Q1131" s="217">
        <v>0</v>
      </c>
      <c r="R1131" s="217">
        <f>Q1131*H1131</f>
        <v>0</v>
      </c>
      <c r="S1131" s="217">
        <v>0</v>
      </c>
      <c r="T1131" s="218">
        <f>S1131*H1131</f>
        <v>0</v>
      </c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R1131" s="219" t="s">
        <v>153</v>
      </c>
      <c r="AT1131" s="219" t="s">
        <v>149</v>
      </c>
      <c r="AU1131" s="219" t="s">
        <v>85</v>
      </c>
      <c r="AY1131" s="19" t="s">
        <v>147</v>
      </c>
      <c r="BE1131" s="220">
        <f>IF(N1131="základní",J1131,0)</f>
        <v>0</v>
      </c>
      <c r="BF1131" s="220">
        <f>IF(N1131="snížená",J1131,0)</f>
        <v>0</v>
      </c>
      <c r="BG1131" s="220">
        <f>IF(N1131="zákl. přenesená",J1131,0)</f>
        <v>0</v>
      </c>
      <c r="BH1131" s="220">
        <f>IF(N1131="sníž. přenesená",J1131,0)</f>
        <v>0</v>
      </c>
      <c r="BI1131" s="220">
        <f>IF(N1131="nulová",J1131,0)</f>
        <v>0</v>
      </c>
      <c r="BJ1131" s="19" t="s">
        <v>83</v>
      </c>
      <c r="BK1131" s="220">
        <f>ROUND(I1131*H1131,2)</f>
        <v>0</v>
      </c>
      <c r="BL1131" s="19" t="s">
        <v>153</v>
      </c>
      <c r="BM1131" s="219" t="s">
        <v>920</v>
      </c>
    </row>
    <row r="1132" s="2" customFormat="1">
      <c r="A1132" s="40"/>
      <c r="B1132" s="41"/>
      <c r="C1132" s="42"/>
      <c r="D1132" s="221" t="s">
        <v>155</v>
      </c>
      <c r="E1132" s="42"/>
      <c r="F1132" s="222" t="s">
        <v>921</v>
      </c>
      <c r="G1132" s="42"/>
      <c r="H1132" s="42"/>
      <c r="I1132" s="223"/>
      <c r="J1132" s="42"/>
      <c r="K1132" s="42"/>
      <c r="L1132" s="46"/>
      <c r="M1132" s="224"/>
      <c r="N1132" s="225"/>
      <c r="O1132" s="86"/>
      <c r="P1132" s="86"/>
      <c r="Q1132" s="86"/>
      <c r="R1132" s="86"/>
      <c r="S1132" s="86"/>
      <c r="T1132" s="87"/>
      <c r="U1132" s="40"/>
      <c r="V1132" s="40"/>
      <c r="W1132" s="40"/>
      <c r="X1132" s="40"/>
      <c r="Y1132" s="40"/>
      <c r="Z1132" s="40"/>
      <c r="AA1132" s="40"/>
      <c r="AB1132" s="40"/>
      <c r="AC1132" s="40"/>
      <c r="AD1132" s="40"/>
      <c r="AE1132" s="40"/>
      <c r="AT1132" s="19" t="s">
        <v>155</v>
      </c>
      <c r="AU1132" s="19" t="s">
        <v>85</v>
      </c>
    </row>
    <row r="1133" s="14" customFormat="1">
      <c r="A1133" s="14"/>
      <c r="B1133" s="248"/>
      <c r="C1133" s="249"/>
      <c r="D1133" s="239" t="s">
        <v>217</v>
      </c>
      <c r="E1133" s="250" t="s">
        <v>19</v>
      </c>
      <c r="F1133" s="251" t="s">
        <v>922</v>
      </c>
      <c r="G1133" s="249"/>
      <c r="H1133" s="250" t="s">
        <v>19</v>
      </c>
      <c r="I1133" s="252"/>
      <c r="J1133" s="249"/>
      <c r="K1133" s="249"/>
      <c r="L1133" s="253"/>
      <c r="M1133" s="254"/>
      <c r="N1133" s="255"/>
      <c r="O1133" s="255"/>
      <c r="P1133" s="255"/>
      <c r="Q1133" s="255"/>
      <c r="R1133" s="255"/>
      <c r="S1133" s="255"/>
      <c r="T1133" s="256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7" t="s">
        <v>217</v>
      </c>
      <c r="AU1133" s="257" t="s">
        <v>85</v>
      </c>
      <c r="AV1133" s="14" t="s">
        <v>83</v>
      </c>
      <c r="AW1133" s="14" t="s">
        <v>37</v>
      </c>
      <c r="AX1133" s="14" t="s">
        <v>75</v>
      </c>
      <c r="AY1133" s="257" t="s">
        <v>147</v>
      </c>
    </row>
    <row r="1134" s="13" customFormat="1">
      <c r="A1134" s="13"/>
      <c r="B1134" s="237"/>
      <c r="C1134" s="238"/>
      <c r="D1134" s="239" t="s">
        <v>217</v>
      </c>
      <c r="E1134" s="258" t="s">
        <v>19</v>
      </c>
      <c r="F1134" s="240" t="s">
        <v>923</v>
      </c>
      <c r="G1134" s="238"/>
      <c r="H1134" s="241">
        <v>53.655000000000001</v>
      </c>
      <c r="I1134" s="242"/>
      <c r="J1134" s="238"/>
      <c r="K1134" s="238"/>
      <c r="L1134" s="243"/>
      <c r="M1134" s="244"/>
      <c r="N1134" s="245"/>
      <c r="O1134" s="245"/>
      <c r="P1134" s="245"/>
      <c r="Q1134" s="245"/>
      <c r="R1134" s="245"/>
      <c r="S1134" s="245"/>
      <c r="T1134" s="246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7" t="s">
        <v>217</v>
      </c>
      <c r="AU1134" s="247" t="s">
        <v>85</v>
      </c>
      <c r="AV1134" s="13" t="s">
        <v>85</v>
      </c>
      <c r="AW1134" s="13" t="s">
        <v>37</v>
      </c>
      <c r="AX1134" s="13" t="s">
        <v>83</v>
      </c>
      <c r="AY1134" s="247" t="s">
        <v>147</v>
      </c>
    </row>
    <row r="1135" s="13" customFormat="1">
      <c r="A1135" s="13"/>
      <c r="B1135" s="237"/>
      <c r="C1135" s="238"/>
      <c r="D1135" s="239" t="s">
        <v>217</v>
      </c>
      <c r="E1135" s="238"/>
      <c r="F1135" s="240" t="s">
        <v>924</v>
      </c>
      <c r="G1135" s="238"/>
      <c r="H1135" s="241">
        <v>643.86000000000001</v>
      </c>
      <c r="I1135" s="242"/>
      <c r="J1135" s="238"/>
      <c r="K1135" s="238"/>
      <c r="L1135" s="243"/>
      <c r="M1135" s="244"/>
      <c r="N1135" s="245"/>
      <c r="O1135" s="245"/>
      <c r="P1135" s="245"/>
      <c r="Q1135" s="245"/>
      <c r="R1135" s="245"/>
      <c r="S1135" s="245"/>
      <c r="T1135" s="246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7" t="s">
        <v>217</v>
      </c>
      <c r="AU1135" s="247" t="s">
        <v>85</v>
      </c>
      <c r="AV1135" s="13" t="s">
        <v>85</v>
      </c>
      <c r="AW1135" s="13" t="s">
        <v>4</v>
      </c>
      <c r="AX1135" s="13" t="s">
        <v>83</v>
      </c>
      <c r="AY1135" s="247" t="s">
        <v>147</v>
      </c>
    </row>
    <row r="1136" s="2" customFormat="1" ht="44.25" customHeight="1">
      <c r="A1136" s="40"/>
      <c r="B1136" s="41"/>
      <c r="C1136" s="207" t="s">
        <v>925</v>
      </c>
      <c r="D1136" s="207" t="s">
        <v>149</v>
      </c>
      <c r="E1136" s="208" t="s">
        <v>926</v>
      </c>
      <c r="F1136" s="209" t="s">
        <v>927</v>
      </c>
      <c r="G1136" s="210" t="s">
        <v>189</v>
      </c>
      <c r="H1136" s="211">
        <v>3.504</v>
      </c>
      <c r="I1136" s="212"/>
      <c r="J1136" s="213">
        <f>ROUND(I1136*H1136,2)</f>
        <v>0</v>
      </c>
      <c r="K1136" s="214"/>
      <c r="L1136" s="46"/>
      <c r="M1136" s="215" t="s">
        <v>19</v>
      </c>
      <c r="N1136" s="216" t="s">
        <v>46</v>
      </c>
      <c r="O1136" s="86"/>
      <c r="P1136" s="217">
        <f>O1136*H1136</f>
        <v>0</v>
      </c>
      <c r="Q1136" s="217">
        <v>0</v>
      </c>
      <c r="R1136" s="217">
        <f>Q1136*H1136</f>
        <v>0</v>
      </c>
      <c r="S1136" s="217">
        <v>0</v>
      </c>
      <c r="T1136" s="218">
        <f>S1136*H1136</f>
        <v>0</v>
      </c>
      <c r="U1136" s="40"/>
      <c r="V1136" s="40"/>
      <c r="W1136" s="40"/>
      <c r="X1136" s="40"/>
      <c r="Y1136" s="40"/>
      <c r="Z1136" s="40"/>
      <c r="AA1136" s="40"/>
      <c r="AB1136" s="40"/>
      <c r="AC1136" s="40"/>
      <c r="AD1136" s="40"/>
      <c r="AE1136" s="40"/>
      <c r="AR1136" s="219" t="s">
        <v>153</v>
      </c>
      <c r="AT1136" s="219" t="s">
        <v>149</v>
      </c>
      <c r="AU1136" s="219" t="s">
        <v>85</v>
      </c>
      <c r="AY1136" s="19" t="s">
        <v>147</v>
      </c>
      <c r="BE1136" s="220">
        <f>IF(N1136="základní",J1136,0)</f>
        <v>0</v>
      </c>
      <c r="BF1136" s="220">
        <f>IF(N1136="snížená",J1136,0)</f>
        <v>0</v>
      </c>
      <c r="BG1136" s="220">
        <f>IF(N1136="zákl. přenesená",J1136,0)</f>
        <v>0</v>
      </c>
      <c r="BH1136" s="220">
        <f>IF(N1136="sníž. přenesená",J1136,0)</f>
        <v>0</v>
      </c>
      <c r="BI1136" s="220">
        <f>IF(N1136="nulová",J1136,0)</f>
        <v>0</v>
      </c>
      <c r="BJ1136" s="19" t="s">
        <v>83</v>
      </c>
      <c r="BK1136" s="220">
        <f>ROUND(I1136*H1136,2)</f>
        <v>0</v>
      </c>
      <c r="BL1136" s="19" t="s">
        <v>153</v>
      </c>
      <c r="BM1136" s="219" t="s">
        <v>928</v>
      </c>
    </row>
    <row r="1137" s="2" customFormat="1">
      <c r="A1137" s="40"/>
      <c r="B1137" s="41"/>
      <c r="C1137" s="42"/>
      <c r="D1137" s="221" t="s">
        <v>155</v>
      </c>
      <c r="E1137" s="42"/>
      <c r="F1137" s="222" t="s">
        <v>929</v>
      </c>
      <c r="G1137" s="42"/>
      <c r="H1137" s="42"/>
      <c r="I1137" s="223"/>
      <c r="J1137" s="42"/>
      <c r="K1137" s="42"/>
      <c r="L1137" s="46"/>
      <c r="M1137" s="224"/>
      <c r="N1137" s="225"/>
      <c r="O1137" s="86"/>
      <c r="P1137" s="86"/>
      <c r="Q1137" s="86"/>
      <c r="R1137" s="86"/>
      <c r="S1137" s="86"/>
      <c r="T1137" s="87"/>
      <c r="U1137" s="40"/>
      <c r="V1137" s="40"/>
      <c r="W1137" s="40"/>
      <c r="X1137" s="40"/>
      <c r="Y1137" s="40"/>
      <c r="Z1137" s="40"/>
      <c r="AA1137" s="40"/>
      <c r="AB1137" s="40"/>
      <c r="AC1137" s="40"/>
      <c r="AD1137" s="40"/>
      <c r="AE1137" s="40"/>
      <c r="AT1137" s="19" t="s">
        <v>155</v>
      </c>
      <c r="AU1137" s="19" t="s">
        <v>85</v>
      </c>
    </row>
    <row r="1138" s="2" customFormat="1" ht="44.25" customHeight="1">
      <c r="A1138" s="40"/>
      <c r="B1138" s="41"/>
      <c r="C1138" s="207" t="s">
        <v>930</v>
      </c>
      <c r="D1138" s="207" t="s">
        <v>149</v>
      </c>
      <c r="E1138" s="208" t="s">
        <v>931</v>
      </c>
      <c r="F1138" s="209" t="s">
        <v>932</v>
      </c>
      <c r="G1138" s="210" t="s">
        <v>189</v>
      </c>
      <c r="H1138" s="211">
        <v>12.797000000000001</v>
      </c>
      <c r="I1138" s="212"/>
      <c r="J1138" s="213">
        <f>ROUND(I1138*H1138,2)</f>
        <v>0</v>
      </c>
      <c r="K1138" s="214"/>
      <c r="L1138" s="46"/>
      <c r="M1138" s="215" t="s">
        <v>19</v>
      </c>
      <c r="N1138" s="216" t="s">
        <v>46</v>
      </c>
      <c r="O1138" s="86"/>
      <c r="P1138" s="217">
        <f>O1138*H1138</f>
        <v>0</v>
      </c>
      <c r="Q1138" s="217">
        <v>0</v>
      </c>
      <c r="R1138" s="217">
        <f>Q1138*H1138</f>
        <v>0</v>
      </c>
      <c r="S1138" s="217">
        <v>0</v>
      </c>
      <c r="T1138" s="218">
        <f>S1138*H1138</f>
        <v>0</v>
      </c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R1138" s="219" t="s">
        <v>153</v>
      </c>
      <c r="AT1138" s="219" t="s">
        <v>149</v>
      </c>
      <c r="AU1138" s="219" t="s">
        <v>85</v>
      </c>
      <c r="AY1138" s="19" t="s">
        <v>147</v>
      </c>
      <c r="BE1138" s="220">
        <f>IF(N1138="základní",J1138,0)</f>
        <v>0</v>
      </c>
      <c r="BF1138" s="220">
        <f>IF(N1138="snížená",J1138,0)</f>
        <v>0</v>
      </c>
      <c r="BG1138" s="220">
        <f>IF(N1138="zákl. přenesená",J1138,0)</f>
        <v>0</v>
      </c>
      <c r="BH1138" s="220">
        <f>IF(N1138="sníž. přenesená",J1138,0)</f>
        <v>0</v>
      </c>
      <c r="BI1138" s="220">
        <f>IF(N1138="nulová",J1138,0)</f>
        <v>0</v>
      </c>
      <c r="BJ1138" s="19" t="s">
        <v>83</v>
      </c>
      <c r="BK1138" s="220">
        <f>ROUND(I1138*H1138,2)</f>
        <v>0</v>
      </c>
      <c r="BL1138" s="19" t="s">
        <v>153</v>
      </c>
      <c r="BM1138" s="219" t="s">
        <v>933</v>
      </c>
    </row>
    <row r="1139" s="2" customFormat="1">
      <c r="A1139" s="40"/>
      <c r="B1139" s="41"/>
      <c r="C1139" s="42"/>
      <c r="D1139" s="221" t="s">
        <v>155</v>
      </c>
      <c r="E1139" s="42"/>
      <c r="F1139" s="222" t="s">
        <v>934</v>
      </c>
      <c r="G1139" s="42"/>
      <c r="H1139" s="42"/>
      <c r="I1139" s="223"/>
      <c r="J1139" s="42"/>
      <c r="K1139" s="42"/>
      <c r="L1139" s="46"/>
      <c r="M1139" s="224"/>
      <c r="N1139" s="225"/>
      <c r="O1139" s="86"/>
      <c r="P1139" s="86"/>
      <c r="Q1139" s="86"/>
      <c r="R1139" s="86"/>
      <c r="S1139" s="86"/>
      <c r="T1139" s="87"/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T1139" s="19" t="s">
        <v>155</v>
      </c>
      <c r="AU1139" s="19" t="s">
        <v>85</v>
      </c>
    </row>
    <row r="1140" s="2" customFormat="1" ht="37.8" customHeight="1">
      <c r="A1140" s="40"/>
      <c r="B1140" s="41"/>
      <c r="C1140" s="207" t="s">
        <v>935</v>
      </c>
      <c r="D1140" s="207" t="s">
        <v>149</v>
      </c>
      <c r="E1140" s="208" t="s">
        <v>936</v>
      </c>
      <c r="F1140" s="209" t="s">
        <v>937</v>
      </c>
      <c r="G1140" s="210" t="s">
        <v>189</v>
      </c>
      <c r="H1140" s="211">
        <v>21.587</v>
      </c>
      <c r="I1140" s="212"/>
      <c r="J1140" s="213">
        <f>ROUND(I1140*H1140,2)</f>
        <v>0</v>
      </c>
      <c r="K1140" s="214"/>
      <c r="L1140" s="46"/>
      <c r="M1140" s="215" t="s">
        <v>19</v>
      </c>
      <c r="N1140" s="216" t="s">
        <v>46</v>
      </c>
      <c r="O1140" s="86"/>
      <c r="P1140" s="217">
        <f>O1140*H1140</f>
        <v>0</v>
      </c>
      <c r="Q1140" s="217">
        <v>0</v>
      </c>
      <c r="R1140" s="217">
        <f>Q1140*H1140</f>
        <v>0</v>
      </c>
      <c r="S1140" s="217">
        <v>0</v>
      </c>
      <c r="T1140" s="218">
        <f>S1140*H1140</f>
        <v>0</v>
      </c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R1140" s="219" t="s">
        <v>153</v>
      </c>
      <c r="AT1140" s="219" t="s">
        <v>149</v>
      </c>
      <c r="AU1140" s="219" t="s">
        <v>85</v>
      </c>
      <c r="AY1140" s="19" t="s">
        <v>147</v>
      </c>
      <c r="BE1140" s="220">
        <f>IF(N1140="základní",J1140,0)</f>
        <v>0</v>
      </c>
      <c r="BF1140" s="220">
        <f>IF(N1140="snížená",J1140,0)</f>
        <v>0</v>
      </c>
      <c r="BG1140" s="220">
        <f>IF(N1140="zákl. přenesená",J1140,0)</f>
        <v>0</v>
      </c>
      <c r="BH1140" s="220">
        <f>IF(N1140="sníž. přenesená",J1140,0)</f>
        <v>0</v>
      </c>
      <c r="BI1140" s="220">
        <f>IF(N1140="nulová",J1140,0)</f>
        <v>0</v>
      </c>
      <c r="BJ1140" s="19" t="s">
        <v>83</v>
      </c>
      <c r="BK1140" s="220">
        <f>ROUND(I1140*H1140,2)</f>
        <v>0</v>
      </c>
      <c r="BL1140" s="19" t="s">
        <v>153</v>
      </c>
      <c r="BM1140" s="219" t="s">
        <v>938</v>
      </c>
    </row>
    <row r="1141" s="2" customFormat="1">
      <c r="A1141" s="40"/>
      <c r="B1141" s="41"/>
      <c r="C1141" s="42"/>
      <c r="D1141" s="221" t="s">
        <v>155</v>
      </c>
      <c r="E1141" s="42"/>
      <c r="F1141" s="222" t="s">
        <v>939</v>
      </c>
      <c r="G1141" s="42"/>
      <c r="H1141" s="42"/>
      <c r="I1141" s="223"/>
      <c r="J1141" s="42"/>
      <c r="K1141" s="42"/>
      <c r="L1141" s="46"/>
      <c r="M1141" s="224"/>
      <c r="N1141" s="225"/>
      <c r="O1141" s="86"/>
      <c r="P1141" s="86"/>
      <c r="Q1141" s="86"/>
      <c r="R1141" s="86"/>
      <c r="S1141" s="86"/>
      <c r="T1141" s="87"/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T1141" s="19" t="s">
        <v>155</v>
      </c>
      <c r="AU1141" s="19" t="s">
        <v>85</v>
      </c>
    </row>
    <row r="1142" s="2" customFormat="1" ht="44.25" customHeight="1">
      <c r="A1142" s="40"/>
      <c r="B1142" s="41"/>
      <c r="C1142" s="207" t="s">
        <v>940</v>
      </c>
      <c r="D1142" s="207" t="s">
        <v>149</v>
      </c>
      <c r="E1142" s="208" t="s">
        <v>941</v>
      </c>
      <c r="F1142" s="209" t="s">
        <v>942</v>
      </c>
      <c r="G1142" s="210" t="s">
        <v>189</v>
      </c>
      <c r="H1142" s="211">
        <v>53.655000000000001</v>
      </c>
      <c r="I1142" s="212"/>
      <c r="J1142" s="213">
        <f>ROUND(I1142*H1142,2)</f>
        <v>0</v>
      </c>
      <c r="K1142" s="214"/>
      <c r="L1142" s="46"/>
      <c r="M1142" s="215" t="s">
        <v>19</v>
      </c>
      <c r="N1142" s="216" t="s">
        <v>46</v>
      </c>
      <c r="O1142" s="86"/>
      <c r="P1142" s="217">
        <f>O1142*H1142</f>
        <v>0</v>
      </c>
      <c r="Q1142" s="217">
        <v>0</v>
      </c>
      <c r="R1142" s="217">
        <f>Q1142*H1142</f>
        <v>0</v>
      </c>
      <c r="S1142" s="217">
        <v>0</v>
      </c>
      <c r="T1142" s="218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19" t="s">
        <v>153</v>
      </c>
      <c r="AT1142" s="219" t="s">
        <v>149</v>
      </c>
      <c r="AU1142" s="219" t="s">
        <v>85</v>
      </c>
      <c r="AY1142" s="19" t="s">
        <v>147</v>
      </c>
      <c r="BE1142" s="220">
        <f>IF(N1142="základní",J1142,0)</f>
        <v>0</v>
      </c>
      <c r="BF1142" s="220">
        <f>IF(N1142="snížená",J1142,0)</f>
        <v>0</v>
      </c>
      <c r="BG1142" s="220">
        <f>IF(N1142="zákl. přenesená",J1142,0)</f>
        <v>0</v>
      </c>
      <c r="BH1142" s="220">
        <f>IF(N1142="sníž. přenesená",J1142,0)</f>
        <v>0</v>
      </c>
      <c r="BI1142" s="220">
        <f>IF(N1142="nulová",J1142,0)</f>
        <v>0</v>
      </c>
      <c r="BJ1142" s="19" t="s">
        <v>83</v>
      </c>
      <c r="BK1142" s="220">
        <f>ROUND(I1142*H1142,2)</f>
        <v>0</v>
      </c>
      <c r="BL1142" s="19" t="s">
        <v>153</v>
      </c>
      <c r="BM1142" s="219" t="s">
        <v>943</v>
      </c>
    </row>
    <row r="1143" s="2" customFormat="1">
      <c r="A1143" s="40"/>
      <c r="B1143" s="41"/>
      <c r="C1143" s="42"/>
      <c r="D1143" s="221" t="s">
        <v>155</v>
      </c>
      <c r="E1143" s="42"/>
      <c r="F1143" s="222" t="s">
        <v>944</v>
      </c>
      <c r="G1143" s="42"/>
      <c r="H1143" s="42"/>
      <c r="I1143" s="223"/>
      <c r="J1143" s="42"/>
      <c r="K1143" s="42"/>
      <c r="L1143" s="46"/>
      <c r="M1143" s="224"/>
      <c r="N1143" s="225"/>
      <c r="O1143" s="86"/>
      <c r="P1143" s="86"/>
      <c r="Q1143" s="86"/>
      <c r="R1143" s="86"/>
      <c r="S1143" s="86"/>
      <c r="T1143" s="87"/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T1143" s="19" t="s">
        <v>155</v>
      </c>
      <c r="AU1143" s="19" t="s">
        <v>85</v>
      </c>
    </row>
    <row r="1144" s="2" customFormat="1" ht="37.8" customHeight="1">
      <c r="A1144" s="40"/>
      <c r="B1144" s="41"/>
      <c r="C1144" s="207" t="s">
        <v>945</v>
      </c>
      <c r="D1144" s="207" t="s">
        <v>149</v>
      </c>
      <c r="E1144" s="208" t="s">
        <v>946</v>
      </c>
      <c r="F1144" s="209" t="s">
        <v>947</v>
      </c>
      <c r="G1144" s="210" t="s">
        <v>189</v>
      </c>
      <c r="H1144" s="211">
        <v>3.7789999999999999</v>
      </c>
      <c r="I1144" s="212"/>
      <c r="J1144" s="213">
        <f>ROUND(I1144*H1144,2)</f>
        <v>0</v>
      </c>
      <c r="K1144" s="214"/>
      <c r="L1144" s="46"/>
      <c r="M1144" s="215" t="s">
        <v>19</v>
      </c>
      <c r="N1144" s="216" t="s">
        <v>46</v>
      </c>
      <c r="O1144" s="86"/>
      <c r="P1144" s="217">
        <f>O1144*H1144</f>
        <v>0</v>
      </c>
      <c r="Q1144" s="217">
        <v>0</v>
      </c>
      <c r="R1144" s="217">
        <f>Q1144*H1144</f>
        <v>0</v>
      </c>
      <c r="S1144" s="217">
        <v>0</v>
      </c>
      <c r="T1144" s="218">
        <f>S1144*H1144</f>
        <v>0</v>
      </c>
      <c r="U1144" s="40"/>
      <c r="V1144" s="40"/>
      <c r="W1144" s="40"/>
      <c r="X1144" s="40"/>
      <c r="Y1144" s="40"/>
      <c r="Z1144" s="40"/>
      <c r="AA1144" s="40"/>
      <c r="AB1144" s="40"/>
      <c r="AC1144" s="40"/>
      <c r="AD1144" s="40"/>
      <c r="AE1144" s="40"/>
      <c r="AR1144" s="219" t="s">
        <v>153</v>
      </c>
      <c r="AT1144" s="219" t="s">
        <v>149</v>
      </c>
      <c r="AU1144" s="219" t="s">
        <v>85</v>
      </c>
      <c r="AY1144" s="19" t="s">
        <v>147</v>
      </c>
      <c r="BE1144" s="220">
        <f>IF(N1144="základní",J1144,0)</f>
        <v>0</v>
      </c>
      <c r="BF1144" s="220">
        <f>IF(N1144="snížená",J1144,0)</f>
        <v>0</v>
      </c>
      <c r="BG1144" s="220">
        <f>IF(N1144="zákl. přenesená",J1144,0)</f>
        <v>0</v>
      </c>
      <c r="BH1144" s="220">
        <f>IF(N1144="sníž. přenesená",J1144,0)</f>
        <v>0</v>
      </c>
      <c r="BI1144" s="220">
        <f>IF(N1144="nulová",J1144,0)</f>
        <v>0</v>
      </c>
      <c r="BJ1144" s="19" t="s">
        <v>83</v>
      </c>
      <c r="BK1144" s="220">
        <f>ROUND(I1144*H1144,2)</f>
        <v>0</v>
      </c>
      <c r="BL1144" s="19" t="s">
        <v>153</v>
      </c>
      <c r="BM1144" s="219" t="s">
        <v>948</v>
      </c>
    </row>
    <row r="1145" s="2" customFormat="1">
      <c r="A1145" s="40"/>
      <c r="B1145" s="41"/>
      <c r="C1145" s="42"/>
      <c r="D1145" s="221" t="s">
        <v>155</v>
      </c>
      <c r="E1145" s="42"/>
      <c r="F1145" s="222" t="s">
        <v>949</v>
      </c>
      <c r="G1145" s="42"/>
      <c r="H1145" s="42"/>
      <c r="I1145" s="223"/>
      <c r="J1145" s="42"/>
      <c r="K1145" s="42"/>
      <c r="L1145" s="46"/>
      <c r="M1145" s="224"/>
      <c r="N1145" s="225"/>
      <c r="O1145" s="86"/>
      <c r="P1145" s="86"/>
      <c r="Q1145" s="86"/>
      <c r="R1145" s="86"/>
      <c r="S1145" s="86"/>
      <c r="T1145" s="87"/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T1145" s="19" t="s">
        <v>155</v>
      </c>
      <c r="AU1145" s="19" t="s">
        <v>85</v>
      </c>
    </row>
    <row r="1146" s="12" customFormat="1" ht="22.8" customHeight="1">
      <c r="A1146" s="12"/>
      <c r="B1146" s="191"/>
      <c r="C1146" s="192"/>
      <c r="D1146" s="193" t="s">
        <v>74</v>
      </c>
      <c r="E1146" s="205" t="s">
        <v>950</v>
      </c>
      <c r="F1146" s="205" t="s">
        <v>951</v>
      </c>
      <c r="G1146" s="192"/>
      <c r="H1146" s="192"/>
      <c r="I1146" s="195"/>
      <c r="J1146" s="206">
        <f>BK1146</f>
        <v>0</v>
      </c>
      <c r="K1146" s="192"/>
      <c r="L1146" s="197"/>
      <c r="M1146" s="198"/>
      <c r="N1146" s="199"/>
      <c r="O1146" s="199"/>
      <c r="P1146" s="200">
        <f>SUM(P1147:P1148)</f>
        <v>0</v>
      </c>
      <c r="Q1146" s="199"/>
      <c r="R1146" s="200">
        <f>SUM(R1147:R1148)</f>
        <v>0</v>
      </c>
      <c r="S1146" s="199"/>
      <c r="T1146" s="201">
        <f>SUM(T1147:T1148)</f>
        <v>0</v>
      </c>
      <c r="U1146" s="12"/>
      <c r="V1146" s="12"/>
      <c r="W1146" s="12"/>
      <c r="X1146" s="12"/>
      <c r="Y1146" s="12"/>
      <c r="Z1146" s="12"/>
      <c r="AA1146" s="12"/>
      <c r="AB1146" s="12"/>
      <c r="AC1146" s="12"/>
      <c r="AD1146" s="12"/>
      <c r="AE1146" s="12"/>
      <c r="AR1146" s="202" t="s">
        <v>83</v>
      </c>
      <c r="AT1146" s="203" t="s">
        <v>74</v>
      </c>
      <c r="AU1146" s="203" t="s">
        <v>83</v>
      </c>
      <c r="AY1146" s="202" t="s">
        <v>147</v>
      </c>
      <c r="BK1146" s="204">
        <f>SUM(BK1147:BK1148)</f>
        <v>0</v>
      </c>
    </row>
    <row r="1147" s="2" customFormat="1" ht="55.5" customHeight="1">
      <c r="A1147" s="40"/>
      <c r="B1147" s="41"/>
      <c r="C1147" s="207" t="s">
        <v>952</v>
      </c>
      <c r="D1147" s="207" t="s">
        <v>149</v>
      </c>
      <c r="E1147" s="208" t="s">
        <v>953</v>
      </c>
      <c r="F1147" s="209" t="s">
        <v>954</v>
      </c>
      <c r="G1147" s="210" t="s">
        <v>189</v>
      </c>
      <c r="H1147" s="211">
        <v>102.476</v>
      </c>
      <c r="I1147" s="212"/>
      <c r="J1147" s="213">
        <f>ROUND(I1147*H1147,2)</f>
        <v>0</v>
      </c>
      <c r="K1147" s="214"/>
      <c r="L1147" s="46"/>
      <c r="M1147" s="215" t="s">
        <v>19</v>
      </c>
      <c r="N1147" s="216" t="s">
        <v>46</v>
      </c>
      <c r="O1147" s="86"/>
      <c r="P1147" s="217">
        <f>O1147*H1147</f>
        <v>0</v>
      </c>
      <c r="Q1147" s="217">
        <v>0</v>
      </c>
      <c r="R1147" s="217">
        <f>Q1147*H1147</f>
        <v>0</v>
      </c>
      <c r="S1147" s="217">
        <v>0</v>
      </c>
      <c r="T1147" s="218">
        <f>S1147*H1147</f>
        <v>0</v>
      </c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R1147" s="219" t="s">
        <v>153</v>
      </c>
      <c r="AT1147" s="219" t="s">
        <v>149</v>
      </c>
      <c r="AU1147" s="219" t="s">
        <v>85</v>
      </c>
      <c r="AY1147" s="19" t="s">
        <v>147</v>
      </c>
      <c r="BE1147" s="220">
        <f>IF(N1147="základní",J1147,0)</f>
        <v>0</v>
      </c>
      <c r="BF1147" s="220">
        <f>IF(N1147="snížená",J1147,0)</f>
        <v>0</v>
      </c>
      <c r="BG1147" s="220">
        <f>IF(N1147="zákl. přenesená",J1147,0)</f>
        <v>0</v>
      </c>
      <c r="BH1147" s="220">
        <f>IF(N1147="sníž. přenesená",J1147,0)</f>
        <v>0</v>
      </c>
      <c r="BI1147" s="220">
        <f>IF(N1147="nulová",J1147,0)</f>
        <v>0</v>
      </c>
      <c r="BJ1147" s="19" t="s">
        <v>83</v>
      </c>
      <c r="BK1147" s="220">
        <f>ROUND(I1147*H1147,2)</f>
        <v>0</v>
      </c>
      <c r="BL1147" s="19" t="s">
        <v>153</v>
      </c>
      <c r="BM1147" s="219" t="s">
        <v>955</v>
      </c>
    </row>
    <row r="1148" s="2" customFormat="1">
      <c r="A1148" s="40"/>
      <c r="B1148" s="41"/>
      <c r="C1148" s="42"/>
      <c r="D1148" s="221" t="s">
        <v>155</v>
      </c>
      <c r="E1148" s="42"/>
      <c r="F1148" s="222" t="s">
        <v>956</v>
      </c>
      <c r="G1148" s="42"/>
      <c r="H1148" s="42"/>
      <c r="I1148" s="223"/>
      <c r="J1148" s="42"/>
      <c r="K1148" s="42"/>
      <c r="L1148" s="46"/>
      <c r="M1148" s="224"/>
      <c r="N1148" s="225"/>
      <c r="O1148" s="86"/>
      <c r="P1148" s="86"/>
      <c r="Q1148" s="86"/>
      <c r="R1148" s="86"/>
      <c r="S1148" s="86"/>
      <c r="T1148" s="87"/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T1148" s="19" t="s">
        <v>155</v>
      </c>
      <c r="AU1148" s="19" t="s">
        <v>85</v>
      </c>
    </row>
    <row r="1149" s="12" customFormat="1" ht="25.92" customHeight="1">
      <c r="A1149" s="12"/>
      <c r="B1149" s="191"/>
      <c r="C1149" s="192"/>
      <c r="D1149" s="193" t="s">
        <v>74</v>
      </c>
      <c r="E1149" s="194" t="s">
        <v>957</v>
      </c>
      <c r="F1149" s="194" t="s">
        <v>958</v>
      </c>
      <c r="G1149" s="192"/>
      <c r="H1149" s="192"/>
      <c r="I1149" s="195"/>
      <c r="J1149" s="196">
        <f>BK1149</f>
        <v>0</v>
      </c>
      <c r="K1149" s="192"/>
      <c r="L1149" s="197"/>
      <c r="M1149" s="198"/>
      <c r="N1149" s="199"/>
      <c r="O1149" s="199"/>
      <c r="P1149" s="200">
        <f>P1150+P1208+P1235+P1240+P1252+P1263+P1281+P1297+P1411+P1427+P1510+P1517</f>
        <v>0</v>
      </c>
      <c r="Q1149" s="199"/>
      <c r="R1149" s="200">
        <f>R1150+R1208+R1235+R1240+R1252+R1263+R1281+R1297+R1411+R1427+R1510+R1517</f>
        <v>116.05365093000002</v>
      </c>
      <c r="S1149" s="199"/>
      <c r="T1149" s="201">
        <f>T1150+T1208+T1235+T1240+T1252+T1263+T1281+T1297+T1411+T1427+T1510+T1517</f>
        <v>13.910205120000001</v>
      </c>
      <c r="U1149" s="12"/>
      <c r="V1149" s="12"/>
      <c r="W1149" s="12"/>
      <c r="X1149" s="12"/>
      <c r="Y1149" s="12"/>
      <c r="Z1149" s="12"/>
      <c r="AA1149" s="12"/>
      <c r="AB1149" s="12"/>
      <c r="AC1149" s="12"/>
      <c r="AD1149" s="12"/>
      <c r="AE1149" s="12"/>
      <c r="AR1149" s="202" t="s">
        <v>85</v>
      </c>
      <c r="AT1149" s="203" t="s">
        <v>74</v>
      </c>
      <c r="AU1149" s="203" t="s">
        <v>75</v>
      </c>
      <c r="AY1149" s="202" t="s">
        <v>147</v>
      </c>
      <c r="BK1149" s="204">
        <f>BK1150+BK1208+BK1235+BK1240+BK1252+BK1263+BK1281+BK1297+BK1411+BK1427+BK1510+BK1517</f>
        <v>0</v>
      </c>
    </row>
    <row r="1150" s="12" customFormat="1" ht="22.8" customHeight="1">
      <c r="A1150" s="12"/>
      <c r="B1150" s="191"/>
      <c r="C1150" s="192"/>
      <c r="D1150" s="193" t="s">
        <v>74</v>
      </c>
      <c r="E1150" s="205" t="s">
        <v>959</v>
      </c>
      <c r="F1150" s="205" t="s">
        <v>960</v>
      </c>
      <c r="G1150" s="192"/>
      <c r="H1150" s="192"/>
      <c r="I1150" s="195"/>
      <c r="J1150" s="206">
        <f>BK1150</f>
        <v>0</v>
      </c>
      <c r="K1150" s="192"/>
      <c r="L1150" s="197"/>
      <c r="M1150" s="198"/>
      <c r="N1150" s="199"/>
      <c r="O1150" s="199"/>
      <c r="P1150" s="200">
        <f>SUM(P1151:P1207)</f>
        <v>0</v>
      </c>
      <c r="Q1150" s="199"/>
      <c r="R1150" s="200">
        <f>SUM(R1151:R1207)</f>
        <v>10.922889140000001</v>
      </c>
      <c r="S1150" s="199"/>
      <c r="T1150" s="201">
        <f>SUM(T1151:T1207)</f>
        <v>4.16493</v>
      </c>
      <c r="U1150" s="12"/>
      <c r="V1150" s="12"/>
      <c r="W1150" s="12"/>
      <c r="X1150" s="12"/>
      <c r="Y1150" s="12"/>
      <c r="Z1150" s="12"/>
      <c r="AA1150" s="12"/>
      <c r="AB1150" s="12"/>
      <c r="AC1150" s="12"/>
      <c r="AD1150" s="12"/>
      <c r="AE1150" s="12"/>
      <c r="AR1150" s="202" t="s">
        <v>85</v>
      </c>
      <c r="AT1150" s="203" t="s">
        <v>74</v>
      </c>
      <c r="AU1150" s="203" t="s">
        <v>83</v>
      </c>
      <c r="AY1150" s="202" t="s">
        <v>147</v>
      </c>
      <c r="BK1150" s="204">
        <f>SUM(BK1151:BK1207)</f>
        <v>0</v>
      </c>
    </row>
    <row r="1151" s="2" customFormat="1" ht="37.8" customHeight="1">
      <c r="A1151" s="40"/>
      <c r="B1151" s="41"/>
      <c r="C1151" s="207" t="s">
        <v>961</v>
      </c>
      <c r="D1151" s="207" t="s">
        <v>149</v>
      </c>
      <c r="E1151" s="208" t="s">
        <v>962</v>
      </c>
      <c r="F1151" s="209" t="s">
        <v>963</v>
      </c>
      <c r="G1151" s="210" t="s">
        <v>159</v>
      </c>
      <c r="H1151" s="211">
        <v>2079.165</v>
      </c>
      <c r="I1151" s="212"/>
      <c r="J1151" s="213">
        <f>ROUND(I1151*H1151,2)</f>
        <v>0</v>
      </c>
      <c r="K1151" s="214"/>
      <c r="L1151" s="46"/>
      <c r="M1151" s="215" t="s">
        <v>19</v>
      </c>
      <c r="N1151" s="216" t="s">
        <v>46</v>
      </c>
      <c r="O1151" s="86"/>
      <c r="P1151" s="217">
        <f>O1151*H1151</f>
        <v>0</v>
      </c>
      <c r="Q1151" s="217">
        <v>0</v>
      </c>
      <c r="R1151" s="217">
        <f>Q1151*H1151</f>
        <v>0</v>
      </c>
      <c r="S1151" s="217">
        <v>0.002</v>
      </c>
      <c r="T1151" s="218">
        <f>S1151*H1151</f>
        <v>4.1583300000000003</v>
      </c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R1151" s="219" t="s">
        <v>964</v>
      </c>
      <c r="AT1151" s="219" t="s">
        <v>149</v>
      </c>
      <c r="AU1151" s="219" t="s">
        <v>85</v>
      </c>
      <c r="AY1151" s="19" t="s">
        <v>147</v>
      </c>
      <c r="BE1151" s="220">
        <f>IF(N1151="základní",J1151,0)</f>
        <v>0</v>
      </c>
      <c r="BF1151" s="220">
        <f>IF(N1151="snížená",J1151,0)</f>
        <v>0</v>
      </c>
      <c r="BG1151" s="220">
        <f>IF(N1151="zákl. přenesená",J1151,0)</f>
        <v>0</v>
      </c>
      <c r="BH1151" s="220">
        <f>IF(N1151="sníž. přenesená",J1151,0)</f>
        <v>0</v>
      </c>
      <c r="BI1151" s="220">
        <f>IF(N1151="nulová",J1151,0)</f>
        <v>0</v>
      </c>
      <c r="BJ1151" s="19" t="s">
        <v>83</v>
      </c>
      <c r="BK1151" s="220">
        <f>ROUND(I1151*H1151,2)</f>
        <v>0</v>
      </c>
      <c r="BL1151" s="19" t="s">
        <v>964</v>
      </c>
      <c r="BM1151" s="219" t="s">
        <v>965</v>
      </c>
    </row>
    <row r="1152" s="2" customFormat="1">
      <c r="A1152" s="40"/>
      <c r="B1152" s="41"/>
      <c r="C1152" s="42"/>
      <c r="D1152" s="221" t="s">
        <v>155</v>
      </c>
      <c r="E1152" s="42"/>
      <c r="F1152" s="222" t="s">
        <v>966</v>
      </c>
      <c r="G1152" s="42"/>
      <c r="H1152" s="42"/>
      <c r="I1152" s="223"/>
      <c r="J1152" s="42"/>
      <c r="K1152" s="42"/>
      <c r="L1152" s="46"/>
      <c r="M1152" s="224"/>
      <c r="N1152" s="225"/>
      <c r="O1152" s="86"/>
      <c r="P1152" s="86"/>
      <c r="Q1152" s="86"/>
      <c r="R1152" s="86"/>
      <c r="S1152" s="86"/>
      <c r="T1152" s="87"/>
      <c r="U1152" s="40"/>
      <c r="V1152" s="40"/>
      <c r="W1152" s="40"/>
      <c r="X1152" s="40"/>
      <c r="Y1152" s="40"/>
      <c r="Z1152" s="40"/>
      <c r="AA1152" s="40"/>
      <c r="AB1152" s="40"/>
      <c r="AC1152" s="40"/>
      <c r="AD1152" s="40"/>
      <c r="AE1152" s="40"/>
      <c r="AT1152" s="19" t="s">
        <v>155</v>
      </c>
      <c r="AU1152" s="19" t="s">
        <v>85</v>
      </c>
    </row>
    <row r="1153" s="14" customFormat="1">
      <c r="A1153" s="14"/>
      <c r="B1153" s="248"/>
      <c r="C1153" s="249"/>
      <c r="D1153" s="239" t="s">
        <v>217</v>
      </c>
      <c r="E1153" s="250" t="s">
        <v>19</v>
      </c>
      <c r="F1153" s="251" t="s">
        <v>967</v>
      </c>
      <c r="G1153" s="249"/>
      <c r="H1153" s="250" t="s">
        <v>19</v>
      </c>
      <c r="I1153" s="252"/>
      <c r="J1153" s="249"/>
      <c r="K1153" s="249"/>
      <c r="L1153" s="253"/>
      <c r="M1153" s="254"/>
      <c r="N1153" s="255"/>
      <c r="O1153" s="255"/>
      <c r="P1153" s="255"/>
      <c r="Q1153" s="255"/>
      <c r="R1153" s="255"/>
      <c r="S1153" s="255"/>
      <c r="T1153" s="256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7" t="s">
        <v>217</v>
      </c>
      <c r="AU1153" s="257" t="s">
        <v>85</v>
      </c>
      <c r="AV1153" s="14" t="s">
        <v>83</v>
      </c>
      <c r="AW1153" s="14" t="s">
        <v>37</v>
      </c>
      <c r="AX1153" s="14" t="s">
        <v>75</v>
      </c>
      <c r="AY1153" s="257" t="s">
        <v>147</v>
      </c>
    </row>
    <row r="1154" s="13" customFormat="1">
      <c r="A1154" s="13"/>
      <c r="B1154" s="237"/>
      <c r="C1154" s="238"/>
      <c r="D1154" s="239" t="s">
        <v>217</v>
      </c>
      <c r="E1154" s="258" t="s">
        <v>19</v>
      </c>
      <c r="F1154" s="240" t="s">
        <v>968</v>
      </c>
      <c r="G1154" s="238"/>
      <c r="H1154" s="241">
        <v>2079.165</v>
      </c>
      <c r="I1154" s="242"/>
      <c r="J1154" s="238"/>
      <c r="K1154" s="238"/>
      <c r="L1154" s="243"/>
      <c r="M1154" s="244"/>
      <c r="N1154" s="245"/>
      <c r="O1154" s="245"/>
      <c r="P1154" s="245"/>
      <c r="Q1154" s="245"/>
      <c r="R1154" s="245"/>
      <c r="S1154" s="245"/>
      <c r="T1154" s="246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7" t="s">
        <v>217</v>
      </c>
      <c r="AU1154" s="247" t="s">
        <v>85</v>
      </c>
      <c r="AV1154" s="13" t="s">
        <v>85</v>
      </c>
      <c r="AW1154" s="13" t="s">
        <v>37</v>
      </c>
      <c r="AX1154" s="13" t="s">
        <v>83</v>
      </c>
      <c r="AY1154" s="247" t="s">
        <v>147</v>
      </c>
    </row>
    <row r="1155" s="2" customFormat="1" ht="33" customHeight="1">
      <c r="A1155" s="40"/>
      <c r="B1155" s="41"/>
      <c r="C1155" s="207" t="s">
        <v>969</v>
      </c>
      <c r="D1155" s="207" t="s">
        <v>149</v>
      </c>
      <c r="E1155" s="208" t="s">
        <v>970</v>
      </c>
      <c r="F1155" s="209" t="s">
        <v>971</v>
      </c>
      <c r="G1155" s="210" t="s">
        <v>772</v>
      </c>
      <c r="H1155" s="211">
        <v>22</v>
      </c>
      <c r="I1155" s="212"/>
      <c r="J1155" s="213">
        <f>ROUND(I1155*H1155,2)</f>
        <v>0</v>
      </c>
      <c r="K1155" s="214"/>
      <c r="L1155" s="46"/>
      <c r="M1155" s="215" t="s">
        <v>19</v>
      </c>
      <c r="N1155" s="216" t="s">
        <v>46</v>
      </c>
      <c r="O1155" s="86"/>
      <c r="P1155" s="217">
        <f>O1155*H1155</f>
        <v>0</v>
      </c>
      <c r="Q1155" s="217">
        <v>0</v>
      </c>
      <c r="R1155" s="217">
        <f>Q1155*H1155</f>
        <v>0</v>
      </c>
      <c r="S1155" s="217">
        <v>0.00029999999999999997</v>
      </c>
      <c r="T1155" s="218">
        <f>S1155*H1155</f>
        <v>0.0065999999999999991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19" t="s">
        <v>964</v>
      </c>
      <c r="AT1155" s="219" t="s">
        <v>149</v>
      </c>
      <c r="AU1155" s="219" t="s">
        <v>85</v>
      </c>
      <c r="AY1155" s="19" t="s">
        <v>147</v>
      </c>
      <c r="BE1155" s="220">
        <f>IF(N1155="základní",J1155,0)</f>
        <v>0</v>
      </c>
      <c r="BF1155" s="220">
        <f>IF(N1155="snížená",J1155,0)</f>
        <v>0</v>
      </c>
      <c r="BG1155" s="220">
        <f>IF(N1155="zákl. přenesená",J1155,0)</f>
        <v>0</v>
      </c>
      <c r="BH1155" s="220">
        <f>IF(N1155="sníž. přenesená",J1155,0)</f>
        <v>0</v>
      </c>
      <c r="BI1155" s="220">
        <f>IF(N1155="nulová",J1155,0)</f>
        <v>0</v>
      </c>
      <c r="BJ1155" s="19" t="s">
        <v>83</v>
      </c>
      <c r="BK1155" s="220">
        <f>ROUND(I1155*H1155,2)</f>
        <v>0</v>
      </c>
      <c r="BL1155" s="19" t="s">
        <v>964</v>
      </c>
      <c r="BM1155" s="219" t="s">
        <v>972</v>
      </c>
    </row>
    <row r="1156" s="2" customFormat="1">
      <c r="A1156" s="40"/>
      <c r="B1156" s="41"/>
      <c r="C1156" s="42"/>
      <c r="D1156" s="221" t="s">
        <v>155</v>
      </c>
      <c r="E1156" s="42"/>
      <c r="F1156" s="222" t="s">
        <v>973</v>
      </c>
      <c r="G1156" s="42"/>
      <c r="H1156" s="42"/>
      <c r="I1156" s="223"/>
      <c r="J1156" s="42"/>
      <c r="K1156" s="42"/>
      <c r="L1156" s="46"/>
      <c r="M1156" s="224"/>
      <c r="N1156" s="225"/>
      <c r="O1156" s="86"/>
      <c r="P1156" s="86"/>
      <c r="Q1156" s="86"/>
      <c r="R1156" s="86"/>
      <c r="S1156" s="86"/>
      <c r="T1156" s="87"/>
      <c r="U1156" s="40"/>
      <c r="V1156" s="40"/>
      <c r="W1156" s="40"/>
      <c r="X1156" s="40"/>
      <c r="Y1156" s="40"/>
      <c r="Z1156" s="40"/>
      <c r="AA1156" s="40"/>
      <c r="AB1156" s="40"/>
      <c r="AC1156" s="40"/>
      <c r="AD1156" s="40"/>
      <c r="AE1156" s="40"/>
      <c r="AT1156" s="19" t="s">
        <v>155</v>
      </c>
      <c r="AU1156" s="19" t="s">
        <v>85</v>
      </c>
    </row>
    <row r="1157" s="14" customFormat="1">
      <c r="A1157" s="14"/>
      <c r="B1157" s="248"/>
      <c r="C1157" s="249"/>
      <c r="D1157" s="239" t="s">
        <v>217</v>
      </c>
      <c r="E1157" s="250" t="s">
        <v>19</v>
      </c>
      <c r="F1157" s="251" t="s">
        <v>974</v>
      </c>
      <c r="G1157" s="249"/>
      <c r="H1157" s="250" t="s">
        <v>19</v>
      </c>
      <c r="I1157" s="252"/>
      <c r="J1157" s="249"/>
      <c r="K1157" s="249"/>
      <c r="L1157" s="253"/>
      <c r="M1157" s="254"/>
      <c r="N1157" s="255"/>
      <c r="O1157" s="255"/>
      <c r="P1157" s="255"/>
      <c r="Q1157" s="255"/>
      <c r="R1157" s="255"/>
      <c r="S1157" s="255"/>
      <c r="T1157" s="256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7" t="s">
        <v>217</v>
      </c>
      <c r="AU1157" s="257" t="s">
        <v>85</v>
      </c>
      <c r="AV1157" s="14" t="s">
        <v>83</v>
      </c>
      <c r="AW1157" s="14" t="s">
        <v>37</v>
      </c>
      <c r="AX1157" s="14" t="s">
        <v>75</v>
      </c>
      <c r="AY1157" s="257" t="s">
        <v>147</v>
      </c>
    </row>
    <row r="1158" s="13" customFormat="1">
      <c r="A1158" s="13"/>
      <c r="B1158" s="237"/>
      <c r="C1158" s="238"/>
      <c r="D1158" s="239" t="s">
        <v>217</v>
      </c>
      <c r="E1158" s="258" t="s">
        <v>19</v>
      </c>
      <c r="F1158" s="240" t="s">
        <v>975</v>
      </c>
      <c r="G1158" s="238"/>
      <c r="H1158" s="241">
        <v>22</v>
      </c>
      <c r="I1158" s="242"/>
      <c r="J1158" s="238"/>
      <c r="K1158" s="238"/>
      <c r="L1158" s="243"/>
      <c r="M1158" s="244"/>
      <c r="N1158" s="245"/>
      <c r="O1158" s="245"/>
      <c r="P1158" s="245"/>
      <c r="Q1158" s="245"/>
      <c r="R1158" s="245"/>
      <c r="S1158" s="245"/>
      <c r="T1158" s="246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7" t="s">
        <v>217</v>
      </c>
      <c r="AU1158" s="247" t="s">
        <v>85</v>
      </c>
      <c r="AV1158" s="13" t="s">
        <v>85</v>
      </c>
      <c r="AW1158" s="13" t="s">
        <v>37</v>
      </c>
      <c r="AX1158" s="13" t="s">
        <v>83</v>
      </c>
      <c r="AY1158" s="247" t="s">
        <v>147</v>
      </c>
    </row>
    <row r="1159" s="2" customFormat="1" ht="49.05" customHeight="1">
      <c r="A1159" s="40"/>
      <c r="B1159" s="41"/>
      <c r="C1159" s="207" t="s">
        <v>976</v>
      </c>
      <c r="D1159" s="207" t="s">
        <v>149</v>
      </c>
      <c r="E1159" s="208" t="s">
        <v>977</v>
      </c>
      <c r="F1159" s="209" t="s">
        <v>978</v>
      </c>
      <c r="G1159" s="210" t="s">
        <v>159</v>
      </c>
      <c r="H1159" s="211">
        <v>218.02199999999999</v>
      </c>
      <c r="I1159" s="212"/>
      <c r="J1159" s="213">
        <f>ROUND(I1159*H1159,2)</f>
        <v>0</v>
      </c>
      <c r="K1159" s="214"/>
      <c r="L1159" s="46"/>
      <c r="M1159" s="215" t="s">
        <v>19</v>
      </c>
      <c r="N1159" s="216" t="s">
        <v>46</v>
      </c>
      <c r="O1159" s="86"/>
      <c r="P1159" s="217">
        <f>O1159*H1159</f>
        <v>0</v>
      </c>
      <c r="Q1159" s="217">
        <v>0</v>
      </c>
      <c r="R1159" s="217">
        <f>Q1159*H1159</f>
        <v>0</v>
      </c>
      <c r="S1159" s="217">
        <v>0</v>
      </c>
      <c r="T1159" s="218">
        <f>S1159*H1159</f>
        <v>0</v>
      </c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R1159" s="219" t="s">
        <v>964</v>
      </c>
      <c r="AT1159" s="219" t="s">
        <v>149</v>
      </c>
      <c r="AU1159" s="219" t="s">
        <v>85</v>
      </c>
      <c r="AY1159" s="19" t="s">
        <v>147</v>
      </c>
      <c r="BE1159" s="220">
        <f>IF(N1159="základní",J1159,0)</f>
        <v>0</v>
      </c>
      <c r="BF1159" s="220">
        <f>IF(N1159="snížená",J1159,0)</f>
        <v>0</v>
      </c>
      <c r="BG1159" s="220">
        <f>IF(N1159="zákl. přenesená",J1159,0)</f>
        <v>0</v>
      </c>
      <c r="BH1159" s="220">
        <f>IF(N1159="sníž. přenesená",J1159,0)</f>
        <v>0</v>
      </c>
      <c r="BI1159" s="220">
        <f>IF(N1159="nulová",J1159,0)</f>
        <v>0</v>
      </c>
      <c r="BJ1159" s="19" t="s">
        <v>83</v>
      </c>
      <c r="BK1159" s="220">
        <f>ROUND(I1159*H1159,2)</f>
        <v>0</v>
      </c>
      <c r="BL1159" s="19" t="s">
        <v>964</v>
      </c>
      <c r="BM1159" s="219" t="s">
        <v>979</v>
      </c>
    </row>
    <row r="1160" s="2" customFormat="1">
      <c r="A1160" s="40"/>
      <c r="B1160" s="41"/>
      <c r="C1160" s="42"/>
      <c r="D1160" s="221" t="s">
        <v>155</v>
      </c>
      <c r="E1160" s="42"/>
      <c r="F1160" s="222" t="s">
        <v>980</v>
      </c>
      <c r="G1160" s="42"/>
      <c r="H1160" s="42"/>
      <c r="I1160" s="223"/>
      <c r="J1160" s="42"/>
      <c r="K1160" s="42"/>
      <c r="L1160" s="46"/>
      <c r="M1160" s="224"/>
      <c r="N1160" s="225"/>
      <c r="O1160" s="86"/>
      <c r="P1160" s="86"/>
      <c r="Q1160" s="86"/>
      <c r="R1160" s="86"/>
      <c r="S1160" s="86"/>
      <c r="T1160" s="87"/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T1160" s="19" t="s">
        <v>155</v>
      </c>
      <c r="AU1160" s="19" t="s">
        <v>85</v>
      </c>
    </row>
    <row r="1161" s="14" customFormat="1">
      <c r="A1161" s="14"/>
      <c r="B1161" s="248"/>
      <c r="C1161" s="249"/>
      <c r="D1161" s="239" t="s">
        <v>217</v>
      </c>
      <c r="E1161" s="250" t="s">
        <v>19</v>
      </c>
      <c r="F1161" s="251" t="s">
        <v>981</v>
      </c>
      <c r="G1161" s="249"/>
      <c r="H1161" s="250" t="s">
        <v>19</v>
      </c>
      <c r="I1161" s="252"/>
      <c r="J1161" s="249"/>
      <c r="K1161" s="249"/>
      <c r="L1161" s="253"/>
      <c r="M1161" s="254"/>
      <c r="N1161" s="255"/>
      <c r="O1161" s="255"/>
      <c r="P1161" s="255"/>
      <c r="Q1161" s="255"/>
      <c r="R1161" s="255"/>
      <c r="S1161" s="255"/>
      <c r="T1161" s="256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57" t="s">
        <v>217</v>
      </c>
      <c r="AU1161" s="257" t="s">
        <v>85</v>
      </c>
      <c r="AV1161" s="14" t="s">
        <v>83</v>
      </c>
      <c r="AW1161" s="14" t="s">
        <v>37</v>
      </c>
      <c r="AX1161" s="14" t="s">
        <v>75</v>
      </c>
      <c r="AY1161" s="257" t="s">
        <v>147</v>
      </c>
    </row>
    <row r="1162" s="13" customFormat="1">
      <c r="A1162" s="13"/>
      <c r="B1162" s="237"/>
      <c r="C1162" s="238"/>
      <c r="D1162" s="239" t="s">
        <v>217</v>
      </c>
      <c r="E1162" s="258" t="s">
        <v>19</v>
      </c>
      <c r="F1162" s="240" t="s">
        <v>982</v>
      </c>
      <c r="G1162" s="238"/>
      <c r="H1162" s="241">
        <v>218.02199999999999</v>
      </c>
      <c r="I1162" s="242"/>
      <c r="J1162" s="238"/>
      <c r="K1162" s="238"/>
      <c r="L1162" s="243"/>
      <c r="M1162" s="244"/>
      <c r="N1162" s="245"/>
      <c r="O1162" s="245"/>
      <c r="P1162" s="245"/>
      <c r="Q1162" s="245"/>
      <c r="R1162" s="245"/>
      <c r="S1162" s="245"/>
      <c r="T1162" s="246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7" t="s">
        <v>217</v>
      </c>
      <c r="AU1162" s="247" t="s">
        <v>85</v>
      </c>
      <c r="AV1162" s="13" t="s">
        <v>85</v>
      </c>
      <c r="AW1162" s="13" t="s">
        <v>37</v>
      </c>
      <c r="AX1162" s="13" t="s">
        <v>75</v>
      </c>
      <c r="AY1162" s="247" t="s">
        <v>147</v>
      </c>
    </row>
    <row r="1163" s="15" customFormat="1">
      <c r="A1163" s="15"/>
      <c r="B1163" s="259"/>
      <c r="C1163" s="260"/>
      <c r="D1163" s="239" t="s">
        <v>217</v>
      </c>
      <c r="E1163" s="261" t="s">
        <v>19</v>
      </c>
      <c r="F1163" s="262" t="s">
        <v>233</v>
      </c>
      <c r="G1163" s="260"/>
      <c r="H1163" s="263">
        <v>218.02199999999999</v>
      </c>
      <c r="I1163" s="264"/>
      <c r="J1163" s="260"/>
      <c r="K1163" s="260"/>
      <c r="L1163" s="265"/>
      <c r="M1163" s="266"/>
      <c r="N1163" s="267"/>
      <c r="O1163" s="267"/>
      <c r="P1163" s="267"/>
      <c r="Q1163" s="267"/>
      <c r="R1163" s="267"/>
      <c r="S1163" s="267"/>
      <c r="T1163" s="268"/>
      <c r="U1163" s="15"/>
      <c r="V1163" s="15"/>
      <c r="W1163" s="15"/>
      <c r="X1163" s="15"/>
      <c r="Y1163" s="15"/>
      <c r="Z1163" s="15"/>
      <c r="AA1163" s="15"/>
      <c r="AB1163" s="15"/>
      <c r="AC1163" s="15"/>
      <c r="AD1163" s="15"/>
      <c r="AE1163" s="15"/>
      <c r="AT1163" s="269" t="s">
        <v>217</v>
      </c>
      <c r="AU1163" s="269" t="s">
        <v>85</v>
      </c>
      <c r="AV1163" s="15" t="s">
        <v>153</v>
      </c>
      <c r="AW1163" s="15" t="s">
        <v>37</v>
      </c>
      <c r="AX1163" s="15" t="s">
        <v>83</v>
      </c>
      <c r="AY1163" s="269" t="s">
        <v>147</v>
      </c>
    </row>
    <row r="1164" s="2" customFormat="1" ht="24.15" customHeight="1">
      <c r="A1164" s="40"/>
      <c r="B1164" s="41"/>
      <c r="C1164" s="226" t="s">
        <v>983</v>
      </c>
      <c r="D1164" s="226" t="s">
        <v>212</v>
      </c>
      <c r="E1164" s="227" t="s">
        <v>984</v>
      </c>
      <c r="F1164" s="228" t="s">
        <v>985</v>
      </c>
      <c r="G1164" s="229" t="s">
        <v>159</v>
      </c>
      <c r="H1164" s="230">
        <v>254.10499999999999</v>
      </c>
      <c r="I1164" s="231"/>
      <c r="J1164" s="232">
        <f>ROUND(I1164*H1164,2)</f>
        <v>0</v>
      </c>
      <c r="K1164" s="233"/>
      <c r="L1164" s="234"/>
      <c r="M1164" s="235" t="s">
        <v>19</v>
      </c>
      <c r="N1164" s="236" t="s">
        <v>46</v>
      </c>
      <c r="O1164" s="86"/>
      <c r="P1164" s="217">
        <f>O1164*H1164</f>
        <v>0</v>
      </c>
      <c r="Q1164" s="217">
        <v>0.0020999999999999999</v>
      </c>
      <c r="R1164" s="217">
        <f>Q1164*H1164</f>
        <v>0.53362049999999994</v>
      </c>
      <c r="S1164" s="217">
        <v>0</v>
      </c>
      <c r="T1164" s="218">
        <f>S1164*H1164</f>
        <v>0</v>
      </c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R1164" s="219" t="s">
        <v>986</v>
      </c>
      <c r="AT1164" s="219" t="s">
        <v>212</v>
      </c>
      <c r="AU1164" s="219" t="s">
        <v>85</v>
      </c>
      <c r="AY1164" s="19" t="s">
        <v>147</v>
      </c>
      <c r="BE1164" s="220">
        <f>IF(N1164="základní",J1164,0)</f>
        <v>0</v>
      </c>
      <c r="BF1164" s="220">
        <f>IF(N1164="snížená",J1164,0)</f>
        <v>0</v>
      </c>
      <c r="BG1164" s="220">
        <f>IF(N1164="zákl. přenesená",J1164,0)</f>
        <v>0</v>
      </c>
      <c r="BH1164" s="220">
        <f>IF(N1164="sníž. přenesená",J1164,0)</f>
        <v>0</v>
      </c>
      <c r="BI1164" s="220">
        <f>IF(N1164="nulová",J1164,0)</f>
        <v>0</v>
      </c>
      <c r="BJ1164" s="19" t="s">
        <v>83</v>
      </c>
      <c r="BK1164" s="220">
        <f>ROUND(I1164*H1164,2)</f>
        <v>0</v>
      </c>
      <c r="BL1164" s="19" t="s">
        <v>964</v>
      </c>
      <c r="BM1164" s="219" t="s">
        <v>987</v>
      </c>
    </row>
    <row r="1165" s="13" customFormat="1">
      <c r="A1165" s="13"/>
      <c r="B1165" s="237"/>
      <c r="C1165" s="238"/>
      <c r="D1165" s="239" t="s">
        <v>217</v>
      </c>
      <c r="E1165" s="238"/>
      <c r="F1165" s="240" t="s">
        <v>988</v>
      </c>
      <c r="G1165" s="238"/>
      <c r="H1165" s="241">
        <v>254.10499999999999</v>
      </c>
      <c r="I1165" s="242"/>
      <c r="J1165" s="238"/>
      <c r="K1165" s="238"/>
      <c r="L1165" s="243"/>
      <c r="M1165" s="244"/>
      <c r="N1165" s="245"/>
      <c r="O1165" s="245"/>
      <c r="P1165" s="245"/>
      <c r="Q1165" s="245"/>
      <c r="R1165" s="245"/>
      <c r="S1165" s="245"/>
      <c r="T1165" s="246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247" t="s">
        <v>217</v>
      </c>
      <c r="AU1165" s="247" t="s">
        <v>85</v>
      </c>
      <c r="AV1165" s="13" t="s">
        <v>85</v>
      </c>
      <c r="AW1165" s="13" t="s">
        <v>4</v>
      </c>
      <c r="AX1165" s="13" t="s">
        <v>83</v>
      </c>
      <c r="AY1165" s="247" t="s">
        <v>147</v>
      </c>
    </row>
    <row r="1166" s="2" customFormat="1" ht="55.5" customHeight="1">
      <c r="A1166" s="40"/>
      <c r="B1166" s="41"/>
      <c r="C1166" s="207" t="s">
        <v>989</v>
      </c>
      <c r="D1166" s="207" t="s">
        <v>149</v>
      </c>
      <c r="E1166" s="208" t="s">
        <v>990</v>
      </c>
      <c r="F1166" s="209" t="s">
        <v>991</v>
      </c>
      <c r="G1166" s="210" t="s">
        <v>772</v>
      </c>
      <c r="H1166" s="211">
        <v>48</v>
      </c>
      <c r="I1166" s="212"/>
      <c r="J1166" s="213">
        <f>ROUND(I1166*H1166,2)</f>
        <v>0</v>
      </c>
      <c r="K1166" s="214"/>
      <c r="L1166" s="46"/>
      <c r="M1166" s="215" t="s">
        <v>19</v>
      </c>
      <c r="N1166" s="216" t="s">
        <v>46</v>
      </c>
      <c r="O1166" s="86"/>
      <c r="P1166" s="217">
        <f>O1166*H1166</f>
        <v>0</v>
      </c>
      <c r="Q1166" s="217">
        <v>0.0074999999999999997</v>
      </c>
      <c r="R1166" s="217">
        <f>Q1166*H1166</f>
        <v>0.35999999999999999</v>
      </c>
      <c r="S1166" s="217">
        <v>0</v>
      </c>
      <c r="T1166" s="218">
        <f>S1166*H1166</f>
        <v>0</v>
      </c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R1166" s="219" t="s">
        <v>964</v>
      </c>
      <c r="AT1166" s="219" t="s">
        <v>149</v>
      </c>
      <c r="AU1166" s="219" t="s">
        <v>85</v>
      </c>
      <c r="AY1166" s="19" t="s">
        <v>147</v>
      </c>
      <c r="BE1166" s="220">
        <f>IF(N1166="základní",J1166,0)</f>
        <v>0</v>
      </c>
      <c r="BF1166" s="220">
        <f>IF(N1166="snížená",J1166,0)</f>
        <v>0</v>
      </c>
      <c r="BG1166" s="220">
        <f>IF(N1166="zákl. přenesená",J1166,0)</f>
        <v>0</v>
      </c>
      <c r="BH1166" s="220">
        <f>IF(N1166="sníž. přenesená",J1166,0)</f>
        <v>0</v>
      </c>
      <c r="BI1166" s="220">
        <f>IF(N1166="nulová",J1166,0)</f>
        <v>0</v>
      </c>
      <c r="BJ1166" s="19" t="s">
        <v>83</v>
      </c>
      <c r="BK1166" s="220">
        <f>ROUND(I1166*H1166,2)</f>
        <v>0</v>
      </c>
      <c r="BL1166" s="19" t="s">
        <v>964</v>
      </c>
      <c r="BM1166" s="219" t="s">
        <v>992</v>
      </c>
    </row>
    <row r="1167" s="2" customFormat="1">
      <c r="A1167" s="40"/>
      <c r="B1167" s="41"/>
      <c r="C1167" s="42"/>
      <c r="D1167" s="221" t="s">
        <v>155</v>
      </c>
      <c r="E1167" s="42"/>
      <c r="F1167" s="222" t="s">
        <v>993</v>
      </c>
      <c r="G1167" s="42"/>
      <c r="H1167" s="42"/>
      <c r="I1167" s="223"/>
      <c r="J1167" s="42"/>
      <c r="K1167" s="42"/>
      <c r="L1167" s="46"/>
      <c r="M1167" s="224"/>
      <c r="N1167" s="225"/>
      <c r="O1167" s="86"/>
      <c r="P1167" s="86"/>
      <c r="Q1167" s="86"/>
      <c r="R1167" s="86"/>
      <c r="S1167" s="86"/>
      <c r="T1167" s="87"/>
      <c r="U1167" s="40"/>
      <c r="V1167" s="40"/>
      <c r="W1167" s="40"/>
      <c r="X1167" s="40"/>
      <c r="Y1167" s="40"/>
      <c r="Z1167" s="40"/>
      <c r="AA1167" s="40"/>
      <c r="AB1167" s="40"/>
      <c r="AC1167" s="40"/>
      <c r="AD1167" s="40"/>
      <c r="AE1167" s="40"/>
      <c r="AT1167" s="19" t="s">
        <v>155</v>
      </c>
      <c r="AU1167" s="19" t="s">
        <v>85</v>
      </c>
    </row>
    <row r="1168" s="14" customFormat="1">
      <c r="A1168" s="14"/>
      <c r="B1168" s="248"/>
      <c r="C1168" s="249"/>
      <c r="D1168" s="239" t="s">
        <v>217</v>
      </c>
      <c r="E1168" s="250" t="s">
        <v>19</v>
      </c>
      <c r="F1168" s="251" t="s">
        <v>994</v>
      </c>
      <c r="G1168" s="249"/>
      <c r="H1168" s="250" t="s">
        <v>19</v>
      </c>
      <c r="I1168" s="252"/>
      <c r="J1168" s="249"/>
      <c r="K1168" s="249"/>
      <c r="L1168" s="253"/>
      <c r="M1168" s="254"/>
      <c r="N1168" s="255"/>
      <c r="O1168" s="255"/>
      <c r="P1168" s="255"/>
      <c r="Q1168" s="255"/>
      <c r="R1168" s="255"/>
      <c r="S1168" s="255"/>
      <c r="T1168" s="256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7" t="s">
        <v>217</v>
      </c>
      <c r="AU1168" s="257" t="s">
        <v>85</v>
      </c>
      <c r="AV1168" s="14" t="s">
        <v>83</v>
      </c>
      <c r="AW1168" s="14" t="s">
        <v>37</v>
      </c>
      <c r="AX1168" s="14" t="s">
        <v>75</v>
      </c>
      <c r="AY1168" s="257" t="s">
        <v>147</v>
      </c>
    </row>
    <row r="1169" s="13" customFormat="1">
      <c r="A1169" s="13"/>
      <c r="B1169" s="237"/>
      <c r="C1169" s="238"/>
      <c r="D1169" s="239" t="s">
        <v>217</v>
      </c>
      <c r="E1169" s="258" t="s">
        <v>19</v>
      </c>
      <c r="F1169" s="240" t="s">
        <v>975</v>
      </c>
      <c r="G1169" s="238"/>
      <c r="H1169" s="241">
        <v>22</v>
      </c>
      <c r="I1169" s="242"/>
      <c r="J1169" s="238"/>
      <c r="K1169" s="238"/>
      <c r="L1169" s="243"/>
      <c r="M1169" s="244"/>
      <c r="N1169" s="245"/>
      <c r="O1169" s="245"/>
      <c r="P1169" s="245"/>
      <c r="Q1169" s="245"/>
      <c r="R1169" s="245"/>
      <c r="S1169" s="245"/>
      <c r="T1169" s="246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7" t="s">
        <v>217</v>
      </c>
      <c r="AU1169" s="247" t="s">
        <v>85</v>
      </c>
      <c r="AV1169" s="13" t="s">
        <v>85</v>
      </c>
      <c r="AW1169" s="13" t="s">
        <v>37</v>
      </c>
      <c r="AX1169" s="13" t="s">
        <v>75</v>
      </c>
      <c r="AY1169" s="247" t="s">
        <v>147</v>
      </c>
    </row>
    <row r="1170" s="14" customFormat="1">
      <c r="A1170" s="14"/>
      <c r="B1170" s="248"/>
      <c r="C1170" s="249"/>
      <c r="D1170" s="239" t="s">
        <v>217</v>
      </c>
      <c r="E1170" s="250" t="s">
        <v>19</v>
      </c>
      <c r="F1170" s="251" t="s">
        <v>995</v>
      </c>
      <c r="G1170" s="249"/>
      <c r="H1170" s="250" t="s">
        <v>19</v>
      </c>
      <c r="I1170" s="252"/>
      <c r="J1170" s="249"/>
      <c r="K1170" s="249"/>
      <c r="L1170" s="253"/>
      <c r="M1170" s="254"/>
      <c r="N1170" s="255"/>
      <c r="O1170" s="255"/>
      <c r="P1170" s="255"/>
      <c r="Q1170" s="255"/>
      <c r="R1170" s="255"/>
      <c r="S1170" s="255"/>
      <c r="T1170" s="256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7" t="s">
        <v>217</v>
      </c>
      <c r="AU1170" s="257" t="s">
        <v>85</v>
      </c>
      <c r="AV1170" s="14" t="s">
        <v>83</v>
      </c>
      <c r="AW1170" s="14" t="s">
        <v>37</v>
      </c>
      <c r="AX1170" s="14" t="s">
        <v>75</v>
      </c>
      <c r="AY1170" s="257" t="s">
        <v>147</v>
      </c>
    </row>
    <row r="1171" s="13" customFormat="1">
      <c r="A1171" s="13"/>
      <c r="B1171" s="237"/>
      <c r="C1171" s="238"/>
      <c r="D1171" s="239" t="s">
        <v>217</v>
      </c>
      <c r="E1171" s="258" t="s">
        <v>19</v>
      </c>
      <c r="F1171" s="240" t="s">
        <v>996</v>
      </c>
      <c r="G1171" s="238"/>
      <c r="H1171" s="241">
        <v>26</v>
      </c>
      <c r="I1171" s="242"/>
      <c r="J1171" s="238"/>
      <c r="K1171" s="238"/>
      <c r="L1171" s="243"/>
      <c r="M1171" s="244"/>
      <c r="N1171" s="245"/>
      <c r="O1171" s="245"/>
      <c r="P1171" s="245"/>
      <c r="Q1171" s="245"/>
      <c r="R1171" s="245"/>
      <c r="S1171" s="245"/>
      <c r="T1171" s="246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7" t="s">
        <v>217</v>
      </c>
      <c r="AU1171" s="247" t="s">
        <v>85</v>
      </c>
      <c r="AV1171" s="13" t="s">
        <v>85</v>
      </c>
      <c r="AW1171" s="13" t="s">
        <v>37</v>
      </c>
      <c r="AX1171" s="13" t="s">
        <v>75</v>
      </c>
      <c r="AY1171" s="247" t="s">
        <v>147</v>
      </c>
    </row>
    <row r="1172" s="15" customFormat="1">
      <c r="A1172" s="15"/>
      <c r="B1172" s="259"/>
      <c r="C1172" s="260"/>
      <c r="D1172" s="239" t="s">
        <v>217</v>
      </c>
      <c r="E1172" s="261" t="s">
        <v>19</v>
      </c>
      <c r="F1172" s="262" t="s">
        <v>233</v>
      </c>
      <c r="G1172" s="260"/>
      <c r="H1172" s="263">
        <v>48</v>
      </c>
      <c r="I1172" s="264"/>
      <c r="J1172" s="260"/>
      <c r="K1172" s="260"/>
      <c r="L1172" s="265"/>
      <c r="M1172" s="266"/>
      <c r="N1172" s="267"/>
      <c r="O1172" s="267"/>
      <c r="P1172" s="267"/>
      <c r="Q1172" s="267"/>
      <c r="R1172" s="267"/>
      <c r="S1172" s="267"/>
      <c r="T1172" s="268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T1172" s="269" t="s">
        <v>217</v>
      </c>
      <c r="AU1172" s="269" t="s">
        <v>85</v>
      </c>
      <c r="AV1172" s="15" t="s">
        <v>153</v>
      </c>
      <c r="AW1172" s="15" t="s">
        <v>37</v>
      </c>
      <c r="AX1172" s="15" t="s">
        <v>83</v>
      </c>
      <c r="AY1172" s="269" t="s">
        <v>147</v>
      </c>
    </row>
    <row r="1173" s="2" customFormat="1" ht="24.15" customHeight="1">
      <c r="A1173" s="40"/>
      <c r="B1173" s="41"/>
      <c r="C1173" s="226" t="s">
        <v>997</v>
      </c>
      <c r="D1173" s="226" t="s">
        <v>212</v>
      </c>
      <c r="E1173" s="227" t="s">
        <v>998</v>
      </c>
      <c r="F1173" s="228" t="s">
        <v>999</v>
      </c>
      <c r="G1173" s="229" t="s">
        <v>772</v>
      </c>
      <c r="H1173" s="230">
        <v>44</v>
      </c>
      <c r="I1173" s="231"/>
      <c r="J1173" s="232">
        <f>ROUND(I1173*H1173,2)</f>
        <v>0</v>
      </c>
      <c r="K1173" s="233"/>
      <c r="L1173" s="234"/>
      <c r="M1173" s="235" t="s">
        <v>19</v>
      </c>
      <c r="N1173" s="236" t="s">
        <v>46</v>
      </c>
      <c r="O1173" s="86"/>
      <c r="P1173" s="217">
        <f>O1173*H1173</f>
        <v>0</v>
      </c>
      <c r="Q1173" s="217">
        <v>0.00023000000000000001</v>
      </c>
      <c r="R1173" s="217">
        <f>Q1173*H1173</f>
        <v>0.010120000000000001</v>
      </c>
      <c r="S1173" s="217">
        <v>0</v>
      </c>
      <c r="T1173" s="218">
        <f>S1173*H1173</f>
        <v>0</v>
      </c>
      <c r="U1173" s="40"/>
      <c r="V1173" s="40"/>
      <c r="W1173" s="40"/>
      <c r="X1173" s="40"/>
      <c r="Y1173" s="40"/>
      <c r="Z1173" s="40"/>
      <c r="AA1173" s="40"/>
      <c r="AB1173" s="40"/>
      <c r="AC1173" s="40"/>
      <c r="AD1173" s="40"/>
      <c r="AE1173" s="40"/>
      <c r="AR1173" s="219" t="s">
        <v>986</v>
      </c>
      <c r="AT1173" s="219" t="s">
        <v>212</v>
      </c>
      <c r="AU1173" s="219" t="s">
        <v>85</v>
      </c>
      <c r="AY1173" s="19" t="s">
        <v>147</v>
      </c>
      <c r="BE1173" s="220">
        <f>IF(N1173="základní",J1173,0)</f>
        <v>0</v>
      </c>
      <c r="BF1173" s="220">
        <f>IF(N1173="snížená",J1173,0)</f>
        <v>0</v>
      </c>
      <c r="BG1173" s="220">
        <f>IF(N1173="zákl. přenesená",J1173,0)</f>
        <v>0</v>
      </c>
      <c r="BH1173" s="220">
        <f>IF(N1173="sníž. přenesená",J1173,0)</f>
        <v>0</v>
      </c>
      <c r="BI1173" s="220">
        <f>IF(N1173="nulová",J1173,0)</f>
        <v>0</v>
      </c>
      <c r="BJ1173" s="19" t="s">
        <v>83</v>
      </c>
      <c r="BK1173" s="220">
        <f>ROUND(I1173*H1173,2)</f>
        <v>0</v>
      </c>
      <c r="BL1173" s="19" t="s">
        <v>964</v>
      </c>
      <c r="BM1173" s="219" t="s">
        <v>1000</v>
      </c>
    </row>
    <row r="1174" s="2" customFormat="1" ht="24.15" customHeight="1">
      <c r="A1174" s="40"/>
      <c r="B1174" s="41"/>
      <c r="C1174" s="226" t="s">
        <v>1001</v>
      </c>
      <c r="D1174" s="226" t="s">
        <v>212</v>
      </c>
      <c r="E1174" s="227" t="s">
        <v>1002</v>
      </c>
      <c r="F1174" s="228" t="s">
        <v>1003</v>
      </c>
      <c r="G1174" s="229" t="s">
        <v>772</v>
      </c>
      <c r="H1174" s="230">
        <v>4</v>
      </c>
      <c r="I1174" s="231"/>
      <c r="J1174" s="232">
        <f>ROUND(I1174*H1174,2)</f>
        <v>0</v>
      </c>
      <c r="K1174" s="233"/>
      <c r="L1174" s="234"/>
      <c r="M1174" s="235" t="s">
        <v>19</v>
      </c>
      <c r="N1174" s="236" t="s">
        <v>46</v>
      </c>
      <c r="O1174" s="86"/>
      <c r="P1174" s="217">
        <f>O1174*H1174</f>
        <v>0</v>
      </c>
      <c r="Q1174" s="217">
        <v>0.00025999999999999998</v>
      </c>
      <c r="R1174" s="217">
        <f>Q1174*H1174</f>
        <v>0.0010399999999999999</v>
      </c>
      <c r="S1174" s="217">
        <v>0</v>
      </c>
      <c r="T1174" s="218">
        <f>S1174*H1174</f>
        <v>0</v>
      </c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R1174" s="219" t="s">
        <v>986</v>
      </c>
      <c r="AT1174" s="219" t="s">
        <v>212</v>
      </c>
      <c r="AU1174" s="219" t="s">
        <v>85</v>
      </c>
      <c r="AY1174" s="19" t="s">
        <v>147</v>
      </c>
      <c r="BE1174" s="220">
        <f>IF(N1174="základní",J1174,0)</f>
        <v>0</v>
      </c>
      <c r="BF1174" s="220">
        <f>IF(N1174="snížená",J1174,0)</f>
        <v>0</v>
      </c>
      <c r="BG1174" s="220">
        <f>IF(N1174="zákl. přenesená",J1174,0)</f>
        <v>0</v>
      </c>
      <c r="BH1174" s="220">
        <f>IF(N1174="sníž. přenesená",J1174,0)</f>
        <v>0</v>
      </c>
      <c r="BI1174" s="220">
        <f>IF(N1174="nulová",J1174,0)</f>
        <v>0</v>
      </c>
      <c r="BJ1174" s="19" t="s">
        <v>83</v>
      </c>
      <c r="BK1174" s="220">
        <f>ROUND(I1174*H1174,2)</f>
        <v>0</v>
      </c>
      <c r="BL1174" s="19" t="s">
        <v>964</v>
      </c>
      <c r="BM1174" s="219" t="s">
        <v>1004</v>
      </c>
    </row>
    <row r="1175" s="2" customFormat="1" ht="37.8" customHeight="1">
      <c r="A1175" s="40"/>
      <c r="B1175" s="41"/>
      <c r="C1175" s="207" t="s">
        <v>1005</v>
      </c>
      <c r="D1175" s="207" t="s">
        <v>149</v>
      </c>
      <c r="E1175" s="208" t="s">
        <v>1006</v>
      </c>
      <c r="F1175" s="209" t="s">
        <v>1007</v>
      </c>
      <c r="G1175" s="210" t="s">
        <v>278</v>
      </c>
      <c r="H1175" s="211">
        <v>726.74000000000001</v>
      </c>
      <c r="I1175" s="212"/>
      <c r="J1175" s="213">
        <f>ROUND(I1175*H1175,2)</f>
        <v>0</v>
      </c>
      <c r="K1175" s="214"/>
      <c r="L1175" s="46"/>
      <c r="M1175" s="215" t="s">
        <v>19</v>
      </c>
      <c r="N1175" s="216" t="s">
        <v>46</v>
      </c>
      <c r="O1175" s="86"/>
      <c r="P1175" s="217">
        <f>O1175*H1175</f>
        <v>0</v>
      </c>
      <c r="Q1175" s="217">
        <v>0.00059999999999999995</v>
      </c>
      <c r="R1175" s="217">
        <f>Q1175*H1175</f>
        <v>0.43604399999999999</v>
      </c>
      <c r="S1175" s="217">
        <v>0</v>
      </c>
      <c r="T1175" s="218">
        <f>S1175*H1175</f>
        <v>0</v>
      </c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R1175" s="219" t="s">
        <v>964</v>
      </c>
      <c r="AT1175" s="219" t="s">
        <v>149</v>
      </c>
      <c r="AU1175" s="219" t="s">
        <v>85</v>
      </c>
      <c r="AY1175" s="19" t="s">
        <v>147</v>
      </c>
      <c r="BE1175" s="220">
        <f>IF(N1175="základní",J1175,0)</f>
        <v>0</v>
      </c>
      <c r="BF1175" s="220">
        <f>IF(N1175="snížená",J1175,0)</f>
        <v>0</v>
      </c>
      <c r="BG1175" s="220">
        <f>IF(N1175="zákl. přenesená",J1175,0)</f>
        <v>0</v>
      </c>
      <c r="BH1175" s="220">
        <f>IF(N1175="sníž. přenesená",J1175,0)</f>
        <v>0</v>
      </c>
      <c r="BI1175" s="220">
        <f>IF(N1175="nulová",J1175,0)</f>
        <v>0</v>
      </c>
      <c r="BJ1175" s="19" t="s">
        <v>83</v>
      </c>
      <c r="BK1175" s="220">
        <f>ROUND(I1175*H1175,2)</f>
        <v>0</v>
      </c>
      <c r="BL1175" s="19" t="s">
        <v>964</v>
      </c>
      <c r="BM1175" s="219" t="s">
        <v>1008</v>
      </c>
    </row>
    <row r="1176" s="2" customFormat="1">
      <c r="A1176" s="40"/>
      <c r="B1176" s="41"/>
      <c r="C1176" s="42"/>
      <c r="D1176" s="221" t="s">
        <v>155</v>
      </c>
      <c r="E1176" s="42"/>
      <c r="F1176" s="222" t="s">
        <v>1009</v>
      </c>
      <c r="G1176" s="42"/>
      <c r="H1176" s="42"/>
      <c r="I1176" s="223"/>
      <c r="J1176" s="42"/>
      <c r="K1176" s="42"/>
      <c r="L1176" s="46"/>
      <c r="M1176" s="224"/>
      <c r="N1176" s="225"/>
      <c r="O1176" s="86"/>
      <c r="P1176" s="86"/>
      <c r="Q1176" s="86"/>
      <c r="R1176" s="86"/>
      <c r="S1176" s="86"/>
      <c r="T1176" s="87"/>
      <c r="U1176" s="40"/>
      <c r="V1176" s="40"/>
      <c r="W1176" s="40"/>
      <c r="X1176" s="40"/>
      <c r="Y1176" s="40"/>
      <c r="Z1176" s="40"/>
      <c r="AA1176" s="40"/>
      <c r="AB1176" s="40"/>
      <c r="AC1176" s="40"/>
      <c r="AD1176" s="40"/>
      <c r="AE1176" s="40"/>
      <c r="AT1176" s="19" t="s">
        <v>155</v>
      </c>
      <c r="AU1176" s="19" t="s">
        <v>85</v>
      </c>
    </row>
    <row r="1177" s="13" customFormat="1">
      <c r="A1177" s="13"/>
      <c r="B1177" s="237"/>
      <c r="C1177" s="238"/>
      <c r="D1177" s="239" t="s">
        <v>217</v>
      </c>
      <c r="E1177" s="258" t="s">
        <v>19</v>
      </c>
      <c r="F1177" s="240" t="s">
        <v>1010</v>
      </c>
      <c r="G1177" s="238"/>
      <c r="H1177" s="241">
        <v>726.74000000000001</v>
      </c>
      <c r="I1177" s="242"/>
      <c r="J1177" s="238"/>
      <c r="K1177" s="238"/>
      <c r="L1177" s="243"/>
      <c r="M1177" s="244"/>
      <c r="N1177" s="245"/>
      <c r="O1177" s="245"/>
      <c r="P1177" s="245"/>
      <c r="Q1177" s="245"/>
      <c r="R1177" s="245"/>
      <c r="S1177" s="245"/>
      <c r="T1177" s="246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47" t="s">
        <v>217</v>
      </c>
      <c r="AU1177" s="247" t="s">
        <v>85</v>
      </c>
      <c r="AV1177" s="13" t="s">
        <v>85</v>
      </c>
      <c r="AW1177" s="13" t="s">
        <v>37</v>
      </c>
      <c r="AX1177" s="13" t="s">
        <v>83</v>
      </c>
      <c r="AY1177" s="247" t="s">
        <v>147</v>
      </c>
    </row>
    <row r="1178" s="2" customFormat="1" ht="37.8" customHeight="1">
      <c r="A1178" s="40"/>
      <c r="B1178" s="41"/>
      <c r="C1178" s="207" t="s">
        <v>1011</v>
      </c>
      <c r="D1178" s="207" t="s">
        <v>149</v>
      </c>
      <c r="E1178" s="208" t="s">
        <v>1012</v>
      </c>
      <c r="F1178" s="209" t="s">
        <v>1013</v>
      </c>
      <c r="G1178" s="210" t="s">
        <v>278</v>
      </c>
      <c r="H1178" s="211">
        <v>714.10000000000002</v>
      </c>
      <c r="I1178" s="212"/>
      <c r="J1178" s="213">
        <f>ROUND(I1178*H1178,2)</f>
        <v>0</v>
      </c>
      <c r="K1178" s="214"/>
      <c r="L1178" s="46"/>
      <c r="M1178" s="215" t="s">
        <v>19</v>
      </c>
      <c r="N1178" s="216" t="s">
        <v>46</v>
      </c>
      <c r="O1178" s="86"/>
      <c r="P1178" s="217">
        <f>O1178*H1178</f>
        <v>0</v>
      </c>
      <c r="Q1178" s="217">
        <v>0.00059999999999999995</v>
      </c>
      <c r="R1178" s="217">
        <f>Q1178*H1178</f>
        <v>0.42845999999999995</v>
      </c>
      <c r="S1178" s="217">
        <v>0</v>
      </c>
      <c r="T1178" s="218">
        <f>S1178*H1178</f>
        <v>0</v>
      </c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R1178" s="219" t="s">
        <v>964</v>
      </c>
      <c r="AT1178" s="219" t="s">
        <v>149</v>
      </c>
      <c r="AU1178" s="219" t="s">
        <v>85</v>
      </c>
      <c r="AY1178" s="19" t="s">
        <v>147</v>
      </c>
      <c r="BE1178" s="220">
        <f>IF(N1178="základní",J1178,0)</f>
        <v>0</v>
      </c>
      <c r="BF1178" s="220">
        <f>IF(N1178="snížená",J1178,0)</f>
        <v>0</v>
      </c>
      <c r="BG1178" s="220">
        <f>IF(N1178="zákl. přenesená",J1178,0)</f>
        <v>0</v>
      </c>
      <c r="BH1178" s="220">
        <f>IF(N1178="sníž. přenesená",J1178,0)</f>
        <v>0</v>
      </c>
      <c r="BI1178" s="220">
        <f>IF(N1178="nulová",J1178,0)</f>
        <v>0</v>
      </c>
      <c r="BJ1178" s="19" t="s">
        <v>83</v>
      </c>
      <c r="BK1178" s="220">
        <f>ROUND(I1178*H1178,2)</f>
        <v>0</v>
      </c>
      <c r="BL1178" s="19" t="s">
        <v>964</v>
      </c>
      <c r="BM1178" s="219" t="s">
        <v>1014</v>
      </c>
    </row>
    <row r="1179" s="2" customFormat="1">
      <c r="A1179" s="40"/>
      <c r="B1179" s="41"/>
      <c r="C1179" s="42"/>
      <c r="D1179" s="221" t="s">
        <v>155</v>
      </c>
      <c r="E1179" s="42"/>
      <c r="F1179" s="222" t="s">
        <v>1015</v>
      </c>
      <c r="G1179" s="42"/>
      <c r="H1179" s="42"/>
      <c r="I1179" s="223"/>
      <c r="J1179" s="42"/>
      <c r="K1179" s="42"/>
      <c r="L1179" s="46"/>
      <c r="M1179" s="224"/>
      <c r="N1179" s="225"/>
      <c r="O1179" s="86"/>
      <c r="P1179" s="86"/>
      <c r="Q1179" s="86"/>
      <c r="R1179" s="86"/>
      <c r="S1179" s="86"/>
      <c r="T1179" s="87"/>
      <c r="U1179" s="40"/>
      <c r="V1179" s="40"/>
      <c r="W1179" s="40"/>
      <c r="X1179" s="40"/>
      <c r="Y1179" s="40"/>
      <c r="Z1179" s="40"/>
      <c r="AA1179" s="40"/>
      <c r="AB1179" s="40"/>
      <c r="AC1179" s="40"/>
      <c r="AD1179" s="40"/>
      <c r="AE1179" s="40"/>
      <c r="AT1179" s="19" t="s">
        <v>155</v>
      </c>
      <c r="AU1179" s="19" t="s">
        <v>85</v>
      </c>
    </row>
    <row r="1180" s="13" customFormat="1">
      <c r="A1180" s="13"/>
      <c r="B1180" s="237"/>
      <c r="C1180" s="238"/>
      <c r="D1180" s="239" t="s">
        <v>217</v>
      </c>
      <c r="E1180" s="258" t="s">
        <v>19</v>
      </c>
      <c r="F1180" s="240" t="s">
        <v>1016</v>
      </c>
      <c r="G1180" s="238"/>
      <c r="H1180" s="241">
        <v>714.10000000000002</v>
      </c>
      <c r="I1180" s="242"/>
      <c r="J1180" s="238"/>
      <c r="K1180" s="238"/>
      <c r="L1180" s="243"/>
      <c r="M1180" s="244"/>
      <c r="N1180" s="245"/>
      <c r="O1180" s="245"/>
      <c r="P1180" s="245"/>
      <c r="Q1180" s="245"/>
      <c r="R1180" s="245"/>
      <c r="S1180" s="245"/>
      <c r="T1180" s="246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47" t="s">
        <v>217</v>
      </c>
      <c r="AU1180" s="247" t="s">
        <v>85</v>
      </c>
      <c r="AV1180" s="13" t="s">
        <v>85</v>
      </c>
      <c r="AW1180" s="13" t="s">
        <v>37</v>
      </c>
      <c r="AX1180" s="13" t="s">
        <v>83</v>
      </c>
      <c r="AY1180" s="247" t="s">
        <v>147</v>
      </c>
    </row>
    <row r="1181" s="2" customFormat="1" ht="37.8" customHeight="1">
      <c r="A1181" s="40"/>
      <c r="B1181" s="41"/>
      <c r="C1181" s="207" t="s">
        <v>1017</v>
      </c>
      <c r="D1181" s="207" t="s">
        <v>149</v>
      </c>
      <c r="E1181" s="208" t="s">
        <v>1018</v>
      </c>
      <c r="F1181" s="209" t="s">
        <v>1019</v>
      </c>
      <c r="G1181" s="210" t="s">
        <v>278</v>
      </c>
      <c r="H1181" s="211">
        <v>726.74000000000001</v>
      </c>
      <c r="I1181" s="212"/>
      <c r="J1181" s="213">
        <f>ROUND(I1181*H1181,2)</f>
        <v>0</v>
      </c>
      <c r="K1181" s="214"/>
      <c r="L1181" s="46"/>
      <c r="M1181" s="215" t="s">
        <v>19</v>
      </c>
      <c r="N1181" s="216" t="s">
        <v>46</v>
      </c>
      <c r="O1181" s="86"/>
      <c r="P1181" s="217">
        <f>O1181*H1181</f>
        <v>0</v>
      </c>
      <c r="Q1181" s="217">
        <v>0.0015</v>
      </c>
      <c r="R1181" s="217">
        <f>Q1181*H1181</f>
        <v>1.0901100000000001</v>
      </c>
      <c r="S1181" s="217">
        <v>0</v>
      </c>
      <c r="T1181" s="218">
        <f>S1181*H1181</f>
        <v>0</v>
      </c>
      <c r="U1181" s="40"/>
      <c r="V1181" s="40"/>
      <c r="W1181" s="40"/>
      <c r="X1181" s="40"/>
      <c r="Y1181" s="40"/>
      <c r="Z1181" s="40"/>
      <c r="AA1181" s="40"/>
      <c r="AB1181" s="40"/>
      <c r="AC1181" s="40"/>
      <c r="AD1181" s="40"/>
      <c r="AE1181" s="40"/>
      <c r="AR1181" s="219" t="s">
        <v>964</v>
      </c>
      <c r="AT1181" s="219" t="s">
        <v>149</v>
      </c>
      <c r="AU1181" s="219" t="s">
        <v>85</v>
      </c>
      <c r="AY1181" s="19" t="s">
        <v>147</v>
      </c>
      <c r="BE1181" s="220">
        <f>IF(N1181="základní",J1181,0)</f>
        <v>0</v>
      </c>
      <c r="BF1181" s="220">
        <f>IF(N1181="snížená",J1181,0)</f>
        <v>0</v>
      </c>
      <c r="BG1181" s="220">
        <f>IF(N1181="zákl. přenesená",J1181,0)</f>
        <v>0</v>
      </c>
      <c r="BH1181" s="220">
        <f>IF(N1181="sníž. přenesená",J1181,0)</f>
        <v>0</v>
      </c>
      <c r="BI1181" s="220">
        <f>IF(N1181="nulová",J1181,0)</f>
        <v>0</v>
      </c>
      <c r="BJ1181" s="19" t="s">
        <v>83</v>
      </c>
      <c r="BK1181" s="220">
        <f>ROUND(I1181*H1181,2)</f>
        <v>0</v>
      </c>
      <c r="BL1181" s="19" t="s">
        <v>964</v>
      </c>
      <c r="BM1181" s="219" t="s">
        <v>1020</v>
      </c>
    </row>
    <row r="1182" s="2" customFormat="1">
      <c r="A1182" s="40"/>
      <c r="B1182" s="41"/>
      <c r="C1182" s="42"/>
      <c r="D1182" s="221" t="s">
        <v>155</v>
      </c>
      <c r="E1182" s="42"/>
      <c r="F1182" s="222" t="s">
        <v>1021</v>
      </c>
      <c r="G1182" s="42"/>
      <c r="H1182" s="42"/>
      <c r="I1182" s="223"/>
      <c r="J1182" s="42"/>
      <c r="K1182" s="42"/>
      <c r="L1182" s="46"/>
      <c r="M1182" s="224"/>
      <c r="N1182" s="225"/>
      <c r="O1182" s="86"/>
      <c r="P1182" s="86"/>
      <c r="Q1182" s="86"/>
      <c r="R1182" s="86"/>
      <c r="S1182" s="86"/>
      <c r="T1182" s="87"/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T1182" s="19" t="s">
        <v>155</v>
      </c>
      <c r="AU1182" s="19" t="s">
        <v>85</v>
      </c>
    </row>
    <row r="1183" s="13" customFormat="1">
      <c r="A1183" s="13"/>
      <c r="B1183" s="237"/>
      <c r="C1183" s="238"/>
      <c r="D1183" s="239" t="s">
        <v>217</v>
      </c>
      <c r="E1183" s="258" t="s">
        <v>19</v>
      </c>
      <c r="F1183" s="240" t="s">
        <v>1010</v>
      </c>
      <c r="G1183" s="238"/>
      <c r="H1183" s="241">
        <v>726.74000000000001</v>
      </c>
      <c r="I1183" s="242"/>
      <c r="J1183" s="238"/>
      <c r="K1183" s="238"/>
      <c r="L1183" s="243"/>
      <c r="M1183" s="244"/>
      <c r="N1183" s="245"/>
      <c r="O1183" s="245"/>
      <c r="P1183" s="245"/>
      <c r="Q1183" s="245"/>
      <c r="R1183" s="245"/>
      <c r="S1183" s="245"/>
      <c r="T1183" s="246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7" t="s">
        <v>217</v>
      </c>
      <c r="AU1183" s="247" t="s">
        <v>85</v>
      </c>
      <c r="AV1183" s="13" t="s">
        <v>85</v>
      </c>
      <c r="AW1183" s="13" t="s">
        <v>37</v>
      </c>
      <c r="AX1183" s="13" t="s">
        <v>83</v>
      </c>
      <c r="AY1183" s="247" t="s">
        <v>147</v>
      </c>
    </row>
    <row r="1184" s="2" customFormat="1" ht="37.8" customHeight="1">
      <c r="A1184" s="40"/>
      <c r="B1184" s="41"/>
      <c r="C1184" s="207" t="s">
        <v>1022</v>
      </c>
      <c r="D1184" s="207" t="s">
        <v>149</v>
      </c>
      <c r="E1184" s="208" t="s">
        <v>1023</v>
      </c>
      <c r="F1184" s="209" t="s">
        <v>1024</v>
      </c>
      <c r="G1184" s="210" t="s">
        <v>278</v>
      </c>
      <c r="H1184" s="211">
        <v>726.74000000000001</v>
      </c>
      <c r="I1184" s="212"/>
      <c r="J1184" s="213">
        <f>ROUND(I1184*H1184,2)</f>
        <v>0</v>
      </c>
      <c r="K1184" s="214"/>
      <c r="L1184" s="46"/>
      <c r="M1184" s="215" t="s">
        <v>19</v>
      </c>
      <c r="N1184" s="216" t="s">
        <v>46</v>
      </c>
      <c r="O1184" s="86"/>
      <c r="P1184" s="217">
        <f>O1184*H1184</f>
        <v>0</v>
      </c>
      <c r="Q1184" s="217">
        <v>0.00054000000000000001</v>
      </c>
      <c r="R1184" s="217">
        <f>Q1184*H1184</f>
        <v>0.3924396</v>
      </c>
      <c r="S1184" s="217">
        <v>0</v>
      </c>
      <c r="T1184" s="218">
        <f>S1184*H1184</f>
        <v>0</v>
      </c>
      <c r="U1184" s="40"/>
      <c r="V1184" s="40"/>
      <c r="W1184" s="40"/>
      <c r="X1184" s="40"/>
      <c r="Y1184" s="40"/>
      <c r="Z1184" s="40"/>
      <c r="AA1184" s="40"/>
      <c r="AB1184" s="40"/>
      <c r="AC1184" s="40"/>
      <c r="AD1184" s="40"/>
      <c r="AE1184" s="40"/>
      <c r="AR1184" s="219" t="s">
        <v>964</v>
      </c>
      <c r="AT1184" s="219" t="s">
        <v>149</v>
      </c>
      <c r="AU1184" s="219" t="s">
        <v>85</v>
      </c>
      <c r="AY1184" s="19" t="s">
        <v>147</v>
      </c>
      <c r="BE1184" s="220">
        <f>IF(N1184="základní",J1184,0)</f>
        <v>0</v>
      </c>
      <c r="BF1184" s="220">
        <f>IF(N1184="snížená",J1184,0)</f>
        <v>0</v>
      </c>
      <c r="BG1184" s="220">
        <f>IF(N1184="zákl. přenesená",J1184,0)</f>
        <v>0</v>
      </c>
      <c r="BH1184" s="220">
        <f>IF(N1184="sníž. přenesená",J1184,0)</f>
        <v>0</v>
      </c>
      <c r="BI1184" s="220">
        <f>IF(N1184="nulová",J1184,0)</f>
        <v>0</v>
      </c>
      <c r="BJ1184" s="19" t="s">
        <v>83</v>
      </c>
      <c r="BK1184" s="220">
        <f>ROUND(I1184*H1184,2)</f>
        <v>0</v>
      </c>
      <c r="BL1184" s="19" t="s">
        <v>964</v>
      </c>
      <c r="BM1184" s="219" t="s">
        <v>1025</v>
      </c>
    </row>
    <row r="1185" s="2" customFormat="1">
      <c r="A1185" s="40"/>
      <c r="B1185" s="41"/>
      <c r="C1185" s="42"/>
      <c r="D1185" s="221" t="s">
        <v>155</v>
      </c>
      <c r="E1185" s="42"/>
      <c r="F1185" s="222" t="s">
        <v>1026</v>
      </c>
      <c r="G1185" s="42"/>
      <c r="H1185" s="42"/>
      <c r="I1185" s="223"/>
      <c r="J1185" s="42"/>
      <c r="K1185" s="42"/>
      <c r="L1185" s="46"/>
      <c r="M1185" s="224"/>
      <c r="N1185" s="225"/>
      <c r="O1185" s="86"/>
      <c r="P1185" s="86"/>
      <c r="Q1185" s="86"/>
      <c r="R1185" s="86"/>
      <c r="S1185" s="86"/>
      <c r="T1185" s="87"/>
      <c r="U1185" s="40"/>
      <c r="V1185" s="40"/>
      <c r="W1185" s="40"/>
      <c r="X1185" s="40"/>
      <c r="Y1185" s="40"/>
      <c r="Z1185" s="40"/>
      <c r="AA1185" s="40"/>
      <c r="AB1185" s="40"/>
      <c r="AC1185" s="40"/>
      <c r="AD1185" s="40"/>
      <c r="AE1185" s="40"/>
      <c r="AT1185" s="19" t="s">
        <v>155</v>
      </c>
      <c r="AU1185" s="19" t="s">
        <v>85</v>
      </c>
    </row>
    <row r="1186" s="13" customFormat="1">
      <c r="A1186" s="13"/>
      <c r="B1186" s="237"/>
      <c r="C1186" s="238"/>
      <c r="D1186" s="239" t="s">
        <v>217</v>
      </c>
      <c r="E1186" s="258" t="s">
        <v>19</v>
      </c>
      <c r="F1186" s="240" t="s">
        <v>1010</v>
      </c>
      <c r="G1186" s="238"/>
      <c r="H1186" s="241">
        <v>726.74000000000001</v>
      </c>
      <c r="I1186" s="242"/>
      <c r="J1186" s="238"/>
      <c r="K1186" s="238"/>
      <c r="L1186" s="243"/>
      <c r="M1186" s="244"/>
      <c r="N1186" s="245"/>
      <c r="O1186" s="245"/>
      <c r="P1186" s="245"/>
      <c r="Q1186" s="245"/>
      <c r="R1186" s="245"/>
      <c r="S1186" s="245"/>
      <c r="T1186" s="246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7" t="s">
        <v>217</v>
      </c>
      <c r="AU1186" s="247" t="s">
        <v>85</v>
      </c>
      <c r="AV1186" s="13" t="s">
        <v>85</v>
      </c>
      <c r="AW1186" s="13" t="s">
        <v>37</v>
      </c>
      <c r="AX1186" s="13" t="s">
        <v>83</v>
      </c>
      <c r="AY1186" s="247" t="s">
        <v>147</v>
      </c>
    </row>
    <row r="1187" s="2" customFormat="1" ht="37.8" customHeight="1">
      <c r="A1187" s="40"/>
      <c r="B1187" s="41"/>
      <c r="C1187" s="207" t="s">
        <v>1027</v>
      </c>
      <c r="D1187" s="207" t="s">
        <v>149</v>
      </c>
      <c r="E1187" s="208" t="s">
        <v>1028</v>
      </c>
      <c r="F1187" s="209" t="s">
        <v>1029</v>
      </c>
      <c r="G1187" s="210" t="s">
        <v>278</v>
      </c>
      <c r="H1187" s="211">
        <v>726.74000000000001</v>
      </c>
      <c r="I1187" s="212"/>
      <c r="J1187" s="213">
        <f>ROUND(I1187*H1187,2)</f>
        <v>0</v>
      </c>
      <c r="K1187" s="214"/>
      <c r="L1187" s="46"/>
      <c r="M1187" s="215" t="s">
        <v>19</v>
      </c>
      <c r="N1187" s="216" t="s">
        <v>46</v>
      </c>
      <c r="O1187" s="86"/>
      <c r="P1187" s="217">
        <f>O1187*H1187</f>
        <v>0</v>
      </c>
      <c r="Q1187" s="217">
        <v>0.00054000000000000001</v>
      </c>
      <c r="R1187" s="217">
        <f>Q1187*H1187</f>
        <v>0.3924396</v>
      </c>
      <c r="S1187" s="217">
        <v>0</v>
      </c>
      <c r="T1187" s="218">
        <f>S1187*H1187</f>
        <v>0</v>
      </c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R1187" s="219" t="s">
        <v>964</v>
      </c>
      <c r="AT1187" s="219" t="s">
        <v>149</v>
      </c>
      <c r="AU1187" s="219" t="s">
        <v>85</v>
      </c>
      <c r="AY1187" s="19" t="s">
        <v>147</v>
      </c>
      <c r="BE1187" s="220">
        <f>IF(N1187="základní",J1187,0)</f>
        <v>0</v>
      </c>
      <c r="BF1187" s="220">
        <f>IF(N1187="snížená",J1187,0)</f>
        <v>0</v>
      </c>
      <c r="BG1187" s="220">
        <f>IF(N1187="zákl. přenesená",J1187,0)</f>
        <v>0</v>
      </c>
      <c r="BH1187" s="220">
        <f>IF(N1187="sníž. přenesená",J1187,0)</f>
        <v>0</v>
      </c>
      <c r="BI1187" s="220">
        <f>IF(N1187="nulová",J1187,0)</f>
        <v>0</v>
      </c>
      <c r="BJ1187" s="19" t="s">
        <v>83</v>
      </c>
      <c r="BK1187" s="220">
        <f>ROUND(I1187*H1187,2)</f>
        <v>0</v>
      </c>
      <c r="BL1187" s="19" t="s">
        <v>964</v>
      </c>
      <c r="BM1187" s="219" t="s">
        <v>1030</v>
      </c>
    </row>
    <row r="1188" s="2" customFormat="1">
      <c r="A1188" s="40"/>
      <c r="B1188" s="41"/>
      <c r="C1188" s="42"/>
      <c r="D1188" s="221" t="s">
        <v>155</v>
      </c>
      <c r="E1188" s="42"/>
      <c r="F1188" s="222" t="s">
        <v>1031</v>
      </c>
      <c r="G1188" s="42"/>
      <c r="H1188" s="42"/>
      <c r="I1188" s="223"/>
      <c r="J1188" s="42"/>
      <c r="K1188" s="42"/>
      <c r="L1188" s="46"/>
      <c r="M1188" s="224"/>
      <c r="N1188" s="225"/>
      <c r="O1188" s="86"/>
      <c r="P1188" s="86"/>
      <c r="Q1188" s="86"/>
      <c r="R1188" s="86"/>
      <c r="S1188" s="86"/>
      <c r="T1188" s="87"/>
      <c r="U1188" s="40"/>
      <c r="V1188" s="40"/>
      <c r="W1188" s="40"/>
      <c r="X1188" s="40"/>
      <c r="Y1188" s="40"/>
      <c r="Z1188" s="40"/>
      <c r="AA1188" s="40"/>
      <c r="AB1188" s="40"/>
      <c r="AC1188" s="40"/>
      <c r="AD1188" s="40"/>
      <c r="AE1188" s="40"/>
      <c r="AT1188" s="19" t="s">
        <v>155</v>
      </c>
      <c r="AU1188" s="19" t="s">
        <v>85</v>
      </c>
    </row>
    <row r="1189" s="13" customFormat="1">
      <c r="A1189" s="13"/>
      <c r="B1189" s="237"/>
      <c r="C1189" s="238"/>
      <c r="D1189" s="239" t="s">
        <v>217</v>
      </c>
      <c r="E1189" s="258" t="s">
        <v>19</v>
      </c>
      <c r="F1189" s="240" t="s">
        <v>1010</v>
      </c>
      <c r="G1189" s="238"/>
      <c r="H1189" s="241">
        <v>726.74000000000001</v>
      </c>
      <c r="I1189" s="242"/>
      <c r="J1189" s="238"/>
      <c r="K1189" s="238"/>
      <c r="L1189" s="243"/>
      <c r="M1189" s="244"/>
      <c r="N1189" s="245"/>
      <c r="O1189" s="245"/>
      <c r="P1189" s="245"/>
      <c r="Q1189" s="245"/>
      <c r="R1189" s="245"/>
      <c r="S1189" s="245"/>
      <c r="T1189" s="246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7" t="s">
        <v>217</v>
      </c>
      <c r="AU1189" s="247" t="s">
        <v>85</v>
      </c>
      <c r="AV1189" s="13" t="s">
        <v>85</v>
      </c>
      <c r="AW1189" s="13" t="s">
        <v>37</v>
      </c>
      <c r="AX1189" s="13" t="s">
        <v>83</v>
      </c>
      <c r="AY1189" s="247" t="s">
        <v>147</v>
      </c>
    </row>
    <row r="1190" s="2" customFormat="1" ht="37.8" customHeight="1">
      <c r="A1190" s="40"/>
      <c r="B1190" s="41"/>
      <c r="C1190" s="207" t="s">
        <v>1032</v>
      </c>
      <c r="D1190" s="207" t="s">
        <v>149</v>
      </c>
      <c r="E1190" s="208" t="s">
        <v>1033</v>
      </c>
      <c r="F1190" s="209" t="s">
        <v>1034</v>
      </c>
      <c r="G1190" s="210" t="s">
        <v>278</v>
      </c>
      <c r="H1190" s="211">
        <v>24.600000000000001</v>
      </c>
      <c r="I1190" s="212"/>
      <c r="J1190" s="213">
        <f>ROUND(I1190*H1190,2)</f>
        <v>0</v>
      </c>
      <c r="K1190" s="214"/>
      <c r="L1190" s="46"/>
      <c r="M1190" s="215" t="s">
        <v>19</v>
      </c>
      <c r="N1190" s="216" t="s">
        <v>46</v>
      </c>
      <c r="O1190" s="86"/>
      <c r="P1190" s="217">
        <f>O1190*H1190</f>
        <v>0</v>
      </c>
      <c r="Q1190" s="217">
        <v>0.00097000000000000005</v>
      </c>
      <c r="R1190" s="217">
        <f>Q1190*H1190</f>
        <v>0.023862000000000001</v>
      </c>
      <c r="S1190" s="217">
        <v>0</v>
      </c>
      <c r="T1190" s="218">
        <f>S1190*H1190</f>
        <v>0</v>
      </c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R1190" s="219" t="s">
        <v>964</v>
      </c>
      <c r="AT1190" s="219" t="s">
        <v>149</v>
      </c>
      <c r="AU1190" s="219" t="s">
        <v>85</v>
      </c>
      <c r="AY1190" s="19" t="s">
        <v>147</v>
      </c>
      <c r="BE1190" s="220">
        <f>IF(N1190="základní",J1190,0)</f>
        <v>0</v>
      </c>
      <c r="BF1190" s="220">
        <f>IF(N1190="snížená",J1190,0)</f>
        <v>0</v>
      </c>
      <c r="BG1190" s="220">
        <f>IF(N1190="zákl. přenesená",J1190,0)</f>
        <v>0</v>
      </c>
      <c r="BH1190" s="220">
        <f>IF(N1190="sníž. přenesená",J1190,0)</f>
        <v>0</v>
      </c>
      <c r="BI1190" s="220">
        <f>IF(N1190="nulová",J1190,0)</f>
        <v>0</v>
      </c>
      <c r="BJ1190" s="19" t="s">
        <v>83</v>
      </c>
      <c r="BK1190" s="220">
        <f>ROUND(I1190*H1190,2)</f>
        <v>0</v>
      </c>
      <c r="BL1190" s="19" t="s">
        <v>964</v>
      </c>
      <c r="BM1190" s="219" t="s">
        <v>1035</v>
      </c>
    </row>
    <row r="1191" s="2" customFormat="1">
      <c r="A1191" s="40"/>
      <c r="B1191" s="41"/>
      <c r="C1191" s="42"/>
      <c r="D1191" s="221" t="s">
        <v>155</v>
      </c>
      <c r="E1191" s="42"/>
      <c r="F1191" s="222" t="s">
        <v>1036</v>
      </c>
      <c r="G1191" s="42"/>
      <c r="H1191" s="42"/>
      <c r="I1191" s="223"/>
      <c r="J1191" s="42"/>
      <c r="K1191" s="42"/>
      <c r="L1191" s="46"/>
      <c r="M1191" s="224"/>
      <c r="N1191" s="225"/>
      <c r="O1191" s="86"/>
      <c r="P1191" s="86"/>
      <c r="Q1191" s="86"/>
      <c r="R1191" s="86"/>
      <c r="S1191" s="86"/>
      <c r="T1191" s="87"/>
      <c r="U1191" s="40"/>
      <c r="V1191" s="40"/>
      <c r="W1191" s="40"/>
      <c r="X1191" s="40"/>
      <c r="Y1191" s="40"/>
      <c r="Z1191" s="40"/>
      <c r="AA1191" s="40"/>
      <c r="AB1191" s="40"/>
      <c r="AC1191" s="40"/>
      <c r="AD1191" s="40"/>
      <c r="AE1191" s="40"/>
      <c r="AT1191" s="19" t="s">
        <v>155</v>
      </c>
      <c r="AU1191" s="19" t="s">
        <v>85</v>
      </c>
    </row>
    <row r="1192" s="13" customFormat="1">
      <c r="A1192" s="13"/>
      <c r="B1192" s="237"/>
      <c r="C1192" s="238"/>
      <c r="D1192" s="239" t="s">
        <v>217</v>
      </c>
      <c r="E1192" s="258" t="s">
        <v>19</v>
      </c>
      <c r="F1192" s="240" t="s">
        <v>1037</v>
      </c>
      <c r="G1192" s="238"/>
      <c r="H1192" s="241">
        <v>24.600000000000001</v>
      </c>
      <c r="I1192" s="242"/>
      <c r="J1192" s="238"/>
      <c r="K1192" s="238"/>
      <c r="L1192" s="243"/>
      <c r="M1192" s="244"/>
      <c r="N1192" s="245"/>
      <c r="O1192" s="245"/>
      <c r="P1192" s="245"/>
      <c r="Q1192" s="245"/>
      <c r="R1192" s="245"/>
      <c r="S1192" s="245"/>
      <c r="T1192" s="246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47" t="s">
        <v>217</v>
      </c>
      <c r="AU1192" s="247" t="s">
        <v>85</v>
      </c>
      <c r="AV1192" s="13" t="s">
        <v>85</v>
      </c>
      <c r="AW1192" s="13" t="s">
        <v>37</v>
      </c>
      <c r="AX1192" s="13" t="s">
        <v>83</v>
      </c>
      <c r="AY1192" s="247" t="s">
        <v>147</v>
      </c>
    </row>
    <row r="1193" s="2" customFormat="1" ht="24.15" customHeight="1">
      <c r="A1193" s="40"/>
      <c r="B1193" s="41"/>
      <c r="C1193" s="226" t="s">
        <v>1038</v>
      </c>
      <c r="D1193" s="226" t="s">
        <v>212</v>
      </c>
      <c r="E1193" s="227" t="s">
        <v>1039</v>
      </c>
      <c r="F1193" s="228" t="s">
        <v>1040</v>
      </c>
      <c r="G1193" s="229" t="s">
        <v>159</v>
      </c>
      <c r="H1193" s="230">
        <v>2423.2669999999998</v>
      </c>
      <c r="I1193" s="231"/>
      <c r="J1193" s="232">
        <f>ROUND(I1193*H1193,2)</f>
        <v>0</v>
      </c>
      <c r="K1193" s="233"/>
      <c r="L1193" s="234"/>
      <c r="M1193" s="235" t="s">
        <v>19</v>
      </c>
      <c r="N1193" s="236" t="s">
        <v>46</v>
      </c>
      <c r="O1193" s="86"/>
      <c r="P1193" s="217">
        <f>O1193*H1193</f>
        <v>0</v>
      </c>
      <c r="Q1193" s="217">
        <v>0.0022000000000000001</v>
      </c>
      <c r="R1193" s="217">
        <f>Q1193*H1193</f>
        <v>5.3311874000000001</v>
      </c>
      <c r="S1193" s="217">
        <v>0</v>
      </c>
      <c r="T1193" s="218">
        <f>S1193*H1193</f>
        <v>0</v>
      </c>
      <c r="U1193" s="40"/>
      <c r="V1193" s="40"/>
      <c r="W1193" s="40"/>
      <c r="X1193" s="40"/>
      <c r="Y1193" s="40"/>
      <c r="Z1193" s="40"/>
      <c r="AA1193" s="40"/>
      <c r="AB1193" s="40"/>
      <c r="AC1193" s="40"/>
      <c r="AD1193" s="40"/>
      <c r="AE1193" s="40"/>
      <c r="AR1193" s="219" t="s">
        <v>986</v>
      </c>
      <c r="AT1193" s="219" t="s">
        <v>212</v>
      </c>
      <c r="AU1193" s="219" t="s">
        <v>85</v>
      </c>
      <c r="AY1193" s="19" t="s">
        <v>147</v>
      </c>
      <c r="BE1193" s="220">
        <f>IF(N1193="základní",J1193,0)</f>
        <v>0</v>
      </c>
      <c r="BF1193" s="220">
        <f>IF(N1193="snížená",J1193,0)</f>
        <v>0</v>
      </c>
      <c r="BG1193" s="220">
        <f>IF(N1193="zákl. přenesená",J1193,0)</f>
        <v>0</v>
      </c>
      <c r="BH1193" s="220">
        <f>IF(N1193="sníž. přenesená",J1193,0)</f>
        <v>0</v>
      </c>
      <c r="BI1193" s="220">
        <f>IF(N1193="nulová",J1193,0)</f>
        <v>0</v>
      </c>
      <c r="BJ1193" s="19" t="s">
        <v>83</v>
      </c>
      <c r="BK1193" s="220">
        <f>ROUND(I1193*H1193,2)</f>
        <v>0</v>
      </c>
      <c r="BL1193" s="19" t="s">
        <v>964</v>
      </c>
      <c r="BM1193" s="219" t="s">
        <v>1041</v>
      </c>
    </row>
    <row r="1194" s="13" customFormat="1">
      <c r="A1194" s="13"/>
      <c r="B1194" s="237"/>
      <c r="C1194" s="238"/>
      <c r="D1194" s="239" t="s">
        <v>217</v>
      </c>
      <c r="E1194" s="238"/>
      <c r="F1194" s="240" t="s">
        <v>1042</v>
      </c>
      <c r="G1194" s="238"/>
      <c r="H1194" s="241">
        <v>2423.2669999999998</v>
      </c>
      <c r="I1194" s="242"/>
      <c r="J1194" s="238"/>
      <c r="K1194" s="238"/>
      <c r="L1194" s="243"/>
      <c r="M1194" s="244"/>
      <c r="N1194" s="245"/>
      <c r="O1194" s="245"/>
      <c r="P1194" s="245"/>
      <c r="Q1194" s="245"/>
      <c r="R1194" s="245"/>
      <c r="S1194" s="245"/>
      <c r="T1194" s="246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47" t="s">
        <v>217</v>
      </c>
      <c r="AU1194" s="247" t="s">
        <v>85</v>
      </c>
      <c r="AV1194" s="13" t="s">
        <v>85</v>
      </c>
      <c r="AW1194" s="13" t="s">
        <v>4</v>
      </c>
      <c r="AX1194" s="13" t="s">
        <v>83</v>
      </c>
      <c r="AY1194" s="247" t="s">
        <v>147</v>
      </c>
    </row>
    <row r="1195" s="2" customFormat="1" ht="66.75" customHeight="1">
      <c r="A1195" s="40"/>
      <c r="B1195" s="41"/>
      <c r="C1195" s="207" t="s">
        <v>1043</v>
      </c>
      <c r="D1195" s="207" t="s">
        <v>149</v>
      </c>
      <c r="E1195" s="208" t="s">
        <v>1044</v>
      </c>
      <c r="F1195" s="209" t="s">
        <v>1045</v>
      </c>
      <c r="G1195" s="210" t="s">
        <v>159</v>
      </c>
      <c r="H1195" s="211">
        <v>2079.165</v>
      </c>
      <c r="I1195" s="212"/>
      <c r="J1195" s="213">
        <f>ROUND(I1195*H1195,2)</f>
        <v>0</v>
      </c>
      <c r="K1195" s="214"/>
      <c r="L1195" s="46"/>
      <c r="M1195" s="215" t="s">
        <v>19</v>
      </c>
      <c r="N1195" s="216" t="s">
        <v>46</v>
      </c>
      <c r="O1195" s="86"/>
      <c r="P1195" s="217">
        <f>O1195*H1195</f>
        <v>0</v>
      </c>
      <c r="Q1195" s="217">
        <v>0.00054000000000000001</v>
      </c>
      <c r="R1195" s="217">
        <f>Q1195*H1195</f>
        <v>1.1227491000000001</v>
      </c>
      <c r="S1195" s="217">
        <v>0</v>
      </c>
      <c r="T1195" s="218">
        <f>S1195*H1195</f>
        <v>0</v>
      </c>
      <c r="U1195" s="40"/>
      <c r="V1195" s="40"/>
      <c r="W1195" s="40"/>
      <c r="X1195" s="40"/>
      <c r="Y1195" s="40"/>
      <c r="Z1195" s="40"/>
      <c r="AA1195" s="40"/>
      <c r="AB1195" s="40"/>
      <c r="AC1195" s="40"/>
      <c r="AD1195" s="40"/>
      <c r="AE1195" s="40"/>
      <c r="AR1195" s="219" t="s">
        <v>964</v>
      </c>
      <c r="AT1195" s="219" t="s">
        <v>149</v>
      </c>
      <c r="AU1195" s="219" t="s">
        <v>85</v>
      </c>
      <c r="AY1195" s="19" t="s">
        <v>147</v>
      </c>
      <c r="BE1195" s="220">
        <f>IF(N1195="základní",J1195,0)</f>
        <v>0</v>
      </c>
      <c r="BF1195" s="220">
        <f>IF(N1195="snížená",J1195,0)</f>
        <v>0</v>
      </c>
      <c r="BG1195" s="220">
        <f>IF(N1195="zákl. přenesená",J1195,0)</f>
        <v>0</v>
      </c>
      <c r="BH1195" s="220">
        <f>IF(N1195="sníž. přenesená",J1195,0)</f>
        <v>0</v>
      </c>
      <c r="BI1195" s="220">
        <f>IF(N1195="nulová",J1195,0)</f>
        <v>0</v>
      </c>
      <c r="BJ1195" s="19" t="s">
        <v>83</v>
      </c>
      <c r="BK1195" s="220">
        <f>ROUND(I1195*H1195,2)</f>
        <v>0</v>
      </c>
      <c r="BL1195" s="19" t="s">
        <v>964</v>
      </c>
      <c r="BM1195" s="219" t="s">
        <v>1046</v>
      </c>
    </row>
    <row r="1196" s="2" customFormat="1">
      <c r="A1196" s="40"/>
      <c r="B1196" s="41"/>
      <c r="C1196" s="42"/>
      <c r="D1196" s="221" t="s">
        <v>155</v>
      </c>
      <c r="E1196" s="42"/>
      <c r="F1196" s="222" t="s">
        <v>1047</v>
      </c>
      <c r="G1196" s="42"/>
      <c r="H1196" s="42"/>
      <c r="I1196" s="223"/>
      <c r="J1196" s="42"/>
      <c r="K1196" s="42"/>
      <c r="L1196" s="46"/>
      <c r="M1196" s="224"/>
      <c r="N1196" s="225"/>
      <c r="O1196" s="86"/>
      <c r="P1196" s="86"/>
      <c r="Q1196" s="86"/>
      <c r="R1196" s="86"/>
      <c r="S1196" s="86"/>
      <c r="T1196" s="87"/>
      <c r="U1196" s="40"/>
      <c r="V1196" s="40"/>
      <c r="W1196" s="40"/>
      <c r="X1196" s="40"/>
      <c r="Y1196" s="40"/>
      <c r="Z1196" s="40"/>
      <c r="AA1196" s="40"/>
      <c r="AB1196" s="40"/>
      <c r="AC1196" s="40"/>
      <c r="AD1196" s="40"/>
      <c r="AE1196" s="40"/>
      <c r="AT1196" s="19" t="s">
        <v>155</v>
      </c>
      <c r="AU1196" s="19" t="s">
        <v>85</v>
      </c>
    </row>
    <row r="1197" s="13" customFormat="1">
      <c r="A1197" s="13"/>
      <c r="B1197" s="237"/>
      <c r="C1197" s="238"/>
      <c r="D1197" s="239" t="s">
        <v>217</v>
      </c>
      <c r="E1197" s="258" t="s">
        <v>19</v>
      </c>
      <c r="F1197" s="240" t="s">
        <v>968</v>
      </c>
      <c r="G1197" s="238"/>
      <c r="H1197" s="241">
        <v>2079.165</v>
      </c>
      <c r="I1197" s="242"/>
      <c r="J1197" s="238"/>
      <c r="K1197" s="238"/>
      <c r="L1197" s="243"/>
      <c r="M1197" s="244"/>
      <c r="N1197" s="245"/>
      <c r="O1197" s="245"/>
      <c r="P1197" s="245"/>
      <c r="Q1197" s="245"/>
      <c r="R1197" s="245"/>
      <c r="S1197" s="245"/>
      <c r="T1197" s="246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7" t="s">
        <v>217</v>
      </c>
      <c r="AU1197" s="247" t="s">
        <v>85</v>
      </c>
      <c r="AV1197" s="13" t="s">
        <v>85</v>
      </c>
      <c r="AW1197" s="13" t="s">
        <v>37</v>
      </c>
      <c r="AX1197" s="13" t="s">
        <v>83</v>
      </c>
      <c r="AY1197" s="247" t="s">
        <v>147</v>
      </c>
    </row>
    <row r="1198" s="2" customFormat="1" ht="33" customHeight="1">
      <c r="A1198" s="40"/>
      <c r="B1198" s="41"/>
      <c r="C1198" s="207" t="s">
        <v>1048</v>
      </c>
      <c r="D1198" s="207" t="s">
        <v>149</v>
      </c>
      <c r="E1198" s="208" t="s">
        <v>1049</v>
      </c>
      <c r="F1198" s="209" t="s">
        <v>1050</v>
      </c>
      <c r="G1198" s="210" t="s">
        <v>159</v>
      </c>
      <c r="H1198" s="211">
        <v>2442.5349999999999</v>
      </c>
      <c r="I1198" s="212"/>
      <c r="J1198" s="213">
        <f>ROUND(I1198*H1198,2)</f>
        <v>0</v>
      </c>
      <c r="K1198" s="214"/>
      <c r="L1198" s="46"/>
      <c r="M1198" s="215" t="s">
        <v>19</v>
      </c>
      <c r="N1198" s="216" t="s">
        <v>46</v>
      </c>
      <c r="O1198" s="86"/>
      <c r="P1198" s="217">
        <f>O1198*H1198</f>
        <v>0</v>
      </c>
      <c r="Q1198" s="217">
        <v>0</v>
      </c>
      <c r="R1198" s="217">
        <f>Q1198*H1198</f>
        <v>0</v>
      </c>
      <c r="S1198" s="217">
        <v>0</v>
      </c>
      <c r="T1198" s="218">
        <f>S1198*H1198</f>
        <v>0</v>
      </c>
      <c r="U1198" s="40"/>
      <c r="V1198" s="40"/>
      <c r="W1198" s="40"/>
      <c r="X1198" s="40"/>
      <c r="Y1198" s="40"/>
      <c r="Z1198" s="40"/>
      <c r="AA1198" s="40"/>
      <c r="AB1198" s="40"/>
      <c r="AC1198" s="40"/>
      <c r="AD1198" s="40"/>
      <c r="AE1198" s="40"/>
      <c r="AR1198" s="219" t="s">
        <v>964</v>
      </c>
      <c r="AT1198" s="219" t="s">
        <v>149</v>
      </c>
      <c r="AU1198" s="219" t="s">
        <v>85</v>
      </c>
      <c r="AY1198" s="19" t="s">
        <v>147</v>
      </c>
      <c r="BE1198" s="220">
        <f>IF(N1198="základní",J1198,0)</f>
        <v>0</v>
      </c>
      <c r="BF1198" s="220">
        <f>IF(N1198="snížená",J1198,0)</f>
        <v>0</v>
      </c>
      <c r="BG1198" s="220">
        <f>IF(N1198="zákl. přenesená",J1198,0)</f>
        <v>0</v>
      </c>
      <c r="BH1198" s="220">
        <f>IF(N1198="sníž. přenesená",J1198,0)</f>
        <v>0</v>
      </c>
      <c r="BI1198" s="220">
        <f>IF(N1198="nulová",J1198,0)</f>
        <v>0</v>
      </c>
      <c r="BJ1198" s="19" t="s">
        <v>83</v>
      </c>
      <c r="BK1198" s="220">
        <f>ROUND(I1198*H1198,2)</f>
        <v>0</v>
      </c>
      <c r="BL1198" s="19" t="s">
        <v>964</v>
      </c>
      <c r="BM1198" s="219" t="s">
        <v>1051</v>
      </c>
    </row>
    <row r="1199" s="2" customFormat="1">
      <c r="A1199" s="40"/>
      <c r="B1199" s="41"/>
      <c r="C1199" s="42"/>
      <c r="D1199" s="221" t="s">
        <v>155</v>
      </c>
      <c r="E1199" s="42"/>
      <c r="F1199" s="222" t="s">
        <v>1052</v>
      </c>
      <c r="G1199" s="42"/>
      <c r="H1199" s="42"/>
      <c r="I1199" s="223"/>
      <c r="J1199" s="42"/>
      <c r="K1199" s="42"/>
      <c r="L1199" s="46"/>
      <c r="M1199" s="224"/>
      <c r="N1199" s="225"/>
      <c r="O1199" s="86"/>
      <c r="P1199" s="86"/>
      <c r="Q1199" s="86"/>
      <c r="R1199" s="86"/>
      <c r="S1199" s="86"/>
      <c r="T1199" s="87"/>
      <c r="U1199" s="40"/>
      <c r="V1199" s="40"/>
      <c r="W1199" s="40"/>
      <c r="X1199" s="40"/>
      <c r="Y1199" s="40"/>
      <c r="Z1199" s="40"/>
      <c r="AA1199" s="40"/>
      <c r="AB1199" s="40"/>
      <c r="AC1199" s="40"/>
      <c r="AD1199" s="40"/>
      <c r="AE1199" s="40"/>
      <c r="AT1199" s="19" t="s">
        <v>155</v>
      </c>
      <c r="AU1199" s="19" t="s">
        <v>85</v>
      </c>
    </row>
    <row r="1200" s="13" customFormat="1">
      <c r="A1200" s="13"/>
      <c r="B1200" s="237"/>
      <c r="C1200" s="238"/>
      <c r="D1200" s="239" t="s">
        <v>217</v>
      </c>
      <c r="E1200" s="258" t="s">
        <v>19</v>
      </c>
      <c r="F1200" s="240" t="s">
        <v>1053</v>
      </c>
      <c r="G1200" s="238"/>
      <c r="H1200" s="241">
        <v>2442.5349999999999</v>
      </c>
      <c r="I1200" s="242"/>
      <c r="J1200" s="238"/>
      <c r="K1200" s="238"/>
      <c r="L1200" s="243"/>
      <c r="M1200" s="244"/>
      <c r="N1200" s="245"/>
      <c r="O1200" s="245"/>
      <c r="P1200" s="245"/>
      <c r="Q1200" s="245"/>
      <c r="R1200" s="245"/>
      <c r="S1200" s="245"/>
      <c r="T1200" s="246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7" t="s">
        <v>217</v>
      </c>
      <c r="AU1200" s="247" t="s">
        <v>85</v>
      </c>
      <c r="AV1200" s="13" t="s">
        <v>85</v>
      </c>
      <c r="AW1200" s="13" t="s">
        <v>37</v>
      </c>
      <c r="AX1200" s="13" t="s">
        <v>83</v>
      </c>
      <c r="AY1200" s="247" t="s">
        <v>147</v>
      </c>
    </row>
    <row r="1201" s="2" customFormat="1" ht="24.15" customHeight="1">
      <c r="A1201" s="40"/>
      <c r="B1201" s="41"/>
      <c r="C1201" s="226" t="s">
        <v>1054</v>
      </c>
      <c r="D1201" s="226" t="s">
        <v>212</v>
      </c>
      <c r="E1201" s="227" t="s">
        <v>1055</v>
      </c>
      <c r="F1201" s="228" t="s">
        <v>1056</v>
      </c>
      <c r="G1201" s="229" t="s">
        <v>159</v>
      </c>
      <c r="H1201" s="230">
        <v>2821.1280000000002</v>
      </c>
      <c r="I1201" s="231"/>
      <c r="J1201" s="232">
        <f>ROUND(I1201*H1201,2)</f>
        <v>0</v>
      </c>
      <c r="K1201" s="233"/>
      <c r="L1201" s="234"/>
      <c r="M1201" s="235" t="s">
        <v>19</v>
      </c>
      <c r="N1201" s="236" t="s">
        <v>46</v>
      </c>
      <c r="O1201" s="86"/>
      <c r="P1201" s="217">
        <f>O1201*H1201</f>
        <v>0</v>
      </c>
      <c r="Q1201" s="217">
        <v>0.00027999999999999998</v>
      </c>
      <c r="R1201" s="217">
        <f>Q1201*H1201</f>
        <v>0.78991583999999992</v>
      </c>
      <c r="S1201" s="217">
        <v>0</v>
      </c>
      <c r="T1201" s="218">
        <f>S1201*H1201</f>
        <v>0</v>
      </c>
      <c r="U1201" s="40"/>
      <c r="V1201" s="40"/>
      <c r="W1201" s="40"/>
      <c r="X1201" s="40"/>
      <c r="Y1201" s="40"/>
      <c r="Z1201" s="40"/>
      <c r="AA1201" s="40"/>
      <c r="AB1201" s="40"/>
      <c r="AC1201" s="40"/>
      <c r="AD1201" s="40"/>
      <c r="AE1201" s="40"/>
      <c r="AR1201" s="219" t="s">
        <v>986</v>
      </c>
      <c r="AT1201" s="219" t="s">
        <v>212</v>
      </c>
      <c r="AU1201" s="219" t="s">
        <v>85</v>
      </c>
      <c r="AY1201" s="19" t="s">
        <v>147</v>
      </c>
      <c r="BE1201" s="220">
        <f>IF(N1201="základní",J1201,0)</f>
        <v>0</v>
      </c>
      <c r="BF1201" s="220">
        <f>IF(N1201="snížená",J1201,0)</f>
        <v>0</v>
      </c>
      <c r="BG1201" s="220">
        <f>IF(N1201="zákl. přenesená",J1201,0)</f>
        <v>0</v>
      </c>
      <c r="BH1201" s="220">
        <f>IF(N1201="sníž. přenesená",J1201,0)</f>
        <v>0</v>
      </c>
      <c r="BI1201" s="220">
        <f>IF(N1201="nulová",J1201,0)</f>
        <v>0</v>
      </c>
      <c r="BJ1201" s="19" t="s">
        <v>83</v>
      </c>
      <c r="BK1201" s="220">
        <f>ROUND(I1201*H1201,2)</f>
        <v>0</v>
      </c>
      <c r="BL1201" s="19" t="s">
        <v>964</v>
      </c>
      <c r="BM1201" s="219" t="s">
        <v>1057</v>
      </c>
    </row>
    <row r="1202" s="13" customFormat="1">
      <c r="A1202" s="13"/>
      <c r="B1202" s="237"/>
      <c r="C1202" s="238"/>
      <c r="D1202" s="239" t="s">
        <v>217</v>
      </c>
      <c r="E1202" s="238"/>
      <c r="F1202" s="240" t="s">
        <v>1058</v>
      </c>
      <c r="G1202" s="238"/>
      <c r="H1202" s="241">
        <v>2821.1280000000002</v>
      </c>
      <c r="I1202" s="242"/>
      <c r="J1202" s="238"/>
      <c r="K1202" s="238"/>
      <c r="L1202" s="243"/>
      <c r="M1202" s="244"/>
      <c r="N1202" s="245"/>
      <c r="O1202" s="245"/>
      <c r="P1202" s="245"/>
      <c r="Q1202" s="245"/>
      <c r="R1202" s="245"/>
      <c r="S1202" s="245"/>
      <c r="T1202" s="246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7" t="s">
        <v>217</v>
      </c>
      <c r="AU1202" s="247" t="s">
        <v>85</v>
      </c>
      <c r="AV1202" s="13" t="s">
        <v>85</v>
      </c>
      <c r="AW1202" s="13" t="s">
        <v>4</v>
      </c>
      <c r="AX1202" s="13" t="s">
        <v>83</v>
      </c>
      <c r="AY1202" s="247" t="s">
        <v>147</v>
      </c>
    </row>
    <row r="1203" s="2" customFormat="1" ht="49.05" customHeight="1">
      <c r="A1203" s="40"/>
      <c r="B1203" s="41"/>
      <c r="C1203" s="207" t="s">
        <v>1059</v>
      </c>
      <c r="D1203" s="207" t="s">
        <v>149</v>
      </c>
      <c r="E1203" s="208" t="s">
        <v>1060</v>
      </c>
      <c r="F1203" s="209" t="s">
        <v>1061</v>
      </c>
      <c r="G1203" s="210" t="s">
        <v>159</v>
      </c>
      <c r="H1203" s="211">
        <v>363.37</v>
      </c>
      <c r="I1203" s="212"/>
      <c r="J1203" s="213">
        <f>ROUND(I1203*H1203,2)</f>
        <v>0</v>
      </c>
      <c r="K1203" s="214"/>
      <c r="L1203" s="46"/>
      <c r="M1203" s="215" t="s">
        <v>19</v>
      </c>
      <c r="N1203" s="216" t="s">
        <v>46</v>
      </c>
      <c r="O1203" s="86"/>
      <c r="P1203" s="217">
        <f>O1203*H1203</f>
        <v>0</v>
      </c>
      <c r="Q1203" s="217">
        <v>3.0000000000000001E-05</v>
      </c>
      <c r="R1203" s="217">
        <f>Q1203*H1203</f>
        <v>0.0109011</v>
      </c>
      <c r="S1203" s="217">
        <v>0</v>
      </c>
      <c r="T1203" s="218">
        <f>S1203*H1203</f>
        <v>0</v>
      </c>
      <c r="U1203" s="40"/>
      <c r="V1203" s="40"/>
      <c r="W1203" s="40"/>
      <c r="X1203" s="40"/>
      <c r="Y1203" s="40"/>
      <c r="Z1203" s="40"/>
      <c r="AA1203" s="40"/>
      <c r="AB1203" s="40"/>
      <c r="AC1203" s="40"/>
      <c r="AD1203" s="40"/>
      <c r="AE1203" s="40"/>
      <c r="AR1203" s="219" t="s">
        <v>964</v>
      </c>
      <c r="AT1203" s="219" t="s">
        <v>149</v>
      </c>
      <c r="AU1203" s="219" t="s">
        <v>85</v>
      </c>
      <c r="AY1203" s="19" t="s">
        <v>147</v>
      </c>
      <c r="BE1203" s="220">
        <f>IF(N1203="základní",J1203,0)</f>
        <v>0</v>
      </c>
      <c r="BF1203" s="220">
        <f>IF(N1203="snížená",J1203,0)</f>
        <v>0</v>
      </c>
      <c r="BG1203" s="220">
        <f>IF(N1203="zákl. přenesená",J1203,0)</f>
        <v>0</v>
      </c>
      <c r="BH1203" s="220">
        <f>IF(N1203="sníž. přenesená",J1203,0)</f>
        <v>0</v>
      </c>
      <c r="BI1203" s="220">
        <f>IF(N1203="nulová",J1203,0)</f>
        <v>0</v>
      </c>
      <c r="BJ1203" s="19" t="s">
        <v>83</v>
      </c>
      <c r="BK1203" s="220">
        <f>ROUND(I1203*H1203,2)</f>
        <v>0</v>
      </c>
      <c r="BL1203" s="19" t="s">
        <v>964</v>
      </c>
      <c r="BM1203" s="219" t="s">
        <v>1062</v>
      </c>
    </row>
    <row r="1204" s="2" customFormat="1">
      <c r="A1204" s="40"/>
      <c r="B1204" s="41"/>
      <c r="C1204" s="42"/>
      <c r="D1204" s="221" t="s">
        <v>155</v>
      </c>
      <c r="E1204" s="42"/>
      <c r="F1204" s="222" t="s">
        <v>1063</v>
      </c>
      <c r="G1204" s="42"/>
      <c r="H1204" s="42"/>
      <c r="I1204" s="223"/>
      <c r="J1204" s="42"/>
      <c r="K1204" s="42"/>
      <c r="L1204" s="46"/>
      <c r="M1204" s="224"/>
      <c r="N1204" s="225"/>
      <c r="O1204" s="86"/>
      <c r="P1204" s="86"/>
      <c r="Q1204" s="86"/>
      <c r="R1204" s="86"/>
      <c r="S1204" s="86"/>
      <c r="T1204" s="87"/>
      <c r="U1204" s="40"/>
      <c r="V1204" s="40"/>
      <c r="W1204" s="40"/>
      <c r="X1204" s="40"/>
      <c r="Y1204" s="40"/>
      <c r="Z1204" s="40"/>
      <c r="AA1204" s="40"/>
      <c r="AB1204" s="40"/>
      <c r="AC1204" s="40"/>
      <c r="AD1204" s="40"/>
      <c r="AE1204" s="40"/>
      <c r="AT1204" s="19" t="s">
        <v>155</v>
      </c>
      <c r="AU1204" s="19" t="s">
        <v>85</v>
      </c>
    </row>
    <row r="1205" s="13" customFormat="1">
      <c r="A1205" s="13"/>
      <c r="B1205" s="237"/>
      <c r="C1205" s="238"/>
      <c r="D1205" s="239" t="s">
        <v>217</v>
      </c>
      <c r="E1205" s="258" t="s">
        <v>19</v>
      </c>
      <c r="F1205" s="240" t="s">
        <v>1064</v>
      </c>
      <c r="G1205" s="238"/>
      <c r="H1205" s="241">
        <v>363.37</v>
      </c>
      <c r="I1205" s="242"/>
      <c r="J1205" s="238"/>
      <c r="K1205" s="238"/>
      <c r="L1205" s="243"/>
      <c r="M1205" s="244"/>
      <c r="N1205" s="245"/>
      <c r="O1205" s="245"/>
      <c r="P1205" s="245"/>
      <c r="Q1205" s="245"/>
      <c r="R1205" s="245"/>
      <c r="S1205" s="245"/>
      <c r="T1205" s="246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47" t="s">
        <v>217</v>
      </c>
      <c r="AU1205" s="247" t="s">
        <v>85</v>
      </c>
      <c r="AV1205" s="13" t="s">
        <v>85</v>
      </c>
      <c r="AW1205" s="13" t="s">
        <v>37</v>
      </c>
      <c r="AX1205" s="13" t="s">
        <v>83</v>
      </c>
      <c r="AY1205" s="247" t="s">
        <v>147</v>
      </c>
    </row>
    <row r="1206" s="2" customFormat="1" ht="49.05" customHeight="1">
      <c r="A1206" s="40"/>
      <c r="B1206" s="41"/>
      <c r="C1206" s="207" t="s">
        <v>1065</v>
      </c>
      <c r="D1206" s="207" t="s">
        <v>149</v>
      </c>
      <c r="E1206" s="208" t="s">
        <v>1066</v>
      </c>
      <c r="F1206" s="209" t="s">
        <v>1067</v>
      </c>
      <c r="G1206" s="210" t="s">
        <v>189</v>
      </c>
      <c r="H1206" s="211">
        <v>10.923</v>
      </c>
      <c r="I1206" s="212"/>
      <c r="J1206" s="213">
        <f>ROUND(I1206*H1206,2)</f>
        <v>0</v>
      </c>
      <c r="K1206" s="214"/>
      <c r="L1206" s="46"/>
      <c r="M1206" s="215" t="s">
        <v>19</v>
      </c>
      <c r="N1206" s="216" t="s">
        <v>46</v>
      </c>
      <c r="O1206" s="86"/>
      <c r="P1206" s="217">
        <f>O1206*H1206</f>
        <v>0</v>
      </c>
      <c r="Q1206" s="217">
        <v>0</v>
      </c>
      <c r="R1206" s="217">
        <f>Q1206*H1206</f>
        <v>0</v>
      </c>
      <c r="S1206" s="217">
        <v>0</v>
      </c>
      <c r="T1206" s="218">
        <f>S1206*H1206</f>
        <v>0</v>
      </c>
      <c r="U1206" s="40"/>
      <c r="V1206" s="40"/>
      <c r="W1206" s="40"/>
      <c r="X1206" s="40"/>
      <c r="Y1206" s="40"/>
      <c r="Z1206" s="40"/>
      <c r="AA1206" s="40"/>
      <c r="AB1206" s="40"/>
      <c r="AC1206" s="40"/>
      <c r="AD1206" s="40"/>
      <c r="AE1206" s="40"/>
      <c r="AR1206" s="219" t="s">
        <v>964</v>
      </c>
      <c r="AT1206" s="219" t="s">
        <v>149</v>
      </c>
      <c r="AU1206" s="219" t="s">
        <v>85</v>
      </c>
      <c r="AY1206" s="19" t="s">
        <v>147</v>
      </c>
      <c r="BE1206" s="220">
        <f>IF(N1206="základní",J1206,0)</f>
        <v>0</v>
      </c>
      <c r="BF1206" s="220">
        <f>IF(N1206="snížená",J1206,0)</f>
        <v>0</v>
      </c>
      <c r="BG1206" s="220">
        <f>IF(N1206="zákl. přenesená",J1206,0)</f>
        <v>0</v>
      </c>
      <c r="BH1206" s="220">
        <f>IF(N1206="sníž. přenesená",J1206,0)</f>
        <v>0</v>
      </c>
      <c r="BI1206" s="220">
        <f>IF(N1206="nulová",J1206,0)</f>
        <v>0</v>
      </c>
      <c r="BJ1206" s="19" t="s">
        <v>83</v>
      </c>
      <c r="BK1206" s="220">
        <f>ROUND(I1206*H1206,2)</f>
        <v>0</v>
      </c>
      <c r="BL1206" s="19" t="s">
        <v>964</v>
      </c>
      <c r="BM1206" s="219" t="s">
        <v>1068</v>
      </c>
    </row>
    <row r="1207" s="2" customFormat="1">
      <c r="A1207" s="40"/>
      <c r="B1207" s="41"/>
      <c r="C1207" s="42"/>
      <c r="D1207" s="221" t="s">
        <v>155</v>
      </c>
      <c r="E1207" s="42"/>
      <c r="F1207" s="222" t="s">
        <v>1069</v>
      </c>
      <c r="G1207" s="42"/>
      <c r="H1207" s="42"/>
      <c r="I1207" s="223"/>
      <c r="J1207" s="42"/>
      <c r="K1207" s="42"/>
      <c r="L1207" s="46"/>
      <c r="M1207" s="224"/>
      <c r="N1207" s="225"/>
      <c r="O1207" s="86"/>
      <c r="P1207" s="86"/>
      <c r="Q1207" s="86"/>
      <c r="R1207" s="86"/>
      <c r="S1207" s="86"/>
      <c r="T1207" s="87"/>
      <c r="U1207" s="40"/>
      <c r="V1207" s="40"/>
      <c r="W1207" s="40"/>
      <c r="X1207" s="40"/>
      <c r="Y1207" s="40"/>
      <c r="Z1207" s="40"/>
      <c r="AA1207" s="40"/>
      <c r="AB1207" s="40"/>
      <c r="AC1207" s="40"/>
      <c r="AD1207" s="40"/>
      <c r="AE1207" s="40"/>
      <c r="AT1207" s="19" t="s">
        <v>155</v>
      </c>
      <c r="AU1207" s="19" t="s">
        <v>85</v>
      </c>
    </row>
    <row r="1208" s="12" customFormat="1" ht="22.8" customHeight="1">
      <c r="A1208" s="12"/>
      <c r="B1208" s="191"/>
      <c r="C1208" s="192"/>
      <c r="D1208" s="193" t="s">
        <v>74</v>
      </c>
      <c r="E1208" s="205" t="s">
        <v>1070</v>
      </c>
      <c r="F1208" s="205" t="s">
        <v>1071</v>
      </c>
      <c r="G1208" s="192"/>
      <c r="H1208" s="192"/>
      <c r="I1208" s="195"/>
      <c r="J1208" s="206">
        <f>BK1208</f>
        <v>0</v>
      </c>
      <c r="K1208" s="192"/>
      <c r="L1208" s="197"/>
      <c r="M1208" s="198"/>
      <c r="N1208" s="199"/>
      <c r="O1208" s="199"/>
      <c r="P1208" s="200">
        <f>SUM(P1209:P1234)</f>
        <v>0</v>
      </c>
      <c r="Q1208" s="199"/>
      <c r="R1208" s="200">
        <f>SUM(R1209:R1234)</f>
        <v>92.814505460000007</v>
      </c>
      <c r="S1208" s="199"/>
      <c r="T1208" s="201">
        <f>SUM(T1209:T1234)</f>
        <v>0</v>
      </c>
      <c r="U1208" s="12"/>
      <c r="V1208" s="12"/>
      <c r="W1208" s="12"/>
      <c r="X1208" s="12"/>
      <c r="Y1208" s="12"/>
      <c r="Z1208" s="12"/>
      <c r="AA1208" s="12"/>
      <c r="AB1208" s="12"/>
      <c r="AC1208" s="12"/>
      <c r="AD1208" s="12"/>
      <c r="AE1208" s="12"/>
      <c r="AR1208" s="202" t="s">
        <v>85</v>
      </c>
      <c r="AT1208" s="203" t="s">
        <v>74</v>
      </c>
      <c r="AU1208" s="203" t="s">
        <v>83</v>
      </c>
      <c r="AY1208" s="202" t="s">
        <v>147</v>
      </c>
      <c r="BK1208" s="204">
        <f>SUM(BK1209:BK1234)</f>
        <v>0</v>
      </c>
    </row>
    <row r="1209" s="2" customFormat="1" ht="49.05" customHeight="1">
      <c r="A1209" s="40"/>
      <c r="B1209" s="41"/>
      <c r="C1209" s="207" t="s">
        <v>1072</v>
      </c>
      <c r="D1209" s="207" t="s">
        <v>149</v>
      </c>
      <c r="E1209" s="208" t="s">
        <v>1073</v>
      </c>
      <c r="F1209" s="209" t="s">
        <v>1074</v>
      </c>
      <c r="G1209" s="210" t="s">
        <v>159</v>
      </c>
      <c r="H1209" s="211">
        <v>218.02199999999999</v>
      </c>
      <c r="I1209" s="212"/>
      <c r="J1209" s="213">
        <f>ROUND(I1209*H1209,2)</f>
        <v>0</v>
      </c>
      <c r="K1209" s="214"/>
      <c r="L1209" s="46"/>
      <c r="M1209" s="215" t="s">
        <v>19</v>
      </c>
      <c r="N1209" s="216" t="s">
        <v>46</v>
      </c>
      <c r="O1209" s="86"/>
      <c r="P1209" s="217">
        <f>O1209*H1209</f>
        <v>0</v>
      </c>
      <c r="Q1209" s="217">
        <v>0.0063</v>
      </c>
      <c r="R1209" s="217">
        <f>Q1209*H1209</f>
        <v>1.3735386000000001</v>
      </c>
      <c r="S1209" s="217">
        <v>0</v>
      </c>
      <c r="T1209" s="218">
        <f>S1209*H1209</f>
        <v>0</v>
      </c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R1209" s="219" t="s">
        <v>964</v>
      </c>
      <c r="AT1209" s="219" t="s">
        <v>149</v>
      </c>
      <c r="AU1209" s="219" t="s">
        <v>85</v>
      </c>
      <c r="AY1209" s="19" t="s">
        <v>147</v>
      </c>
      <c r="BE1209" s="220">
        <f>IF(N1209="základní",J1209,0)</f>
        <v>0</v>
      </c>
      <c r="BF1209" s="220">
        <f>IF(N1209="snížená",J1209,0)</f>
        <v>0</v>
      </c>
      <c r="BG1209" s="220">
        <f>IF(N1209="zákl. přenesená",J1209,0)</f>
        <v>0</v>
      </c>
      <c r="BH1209" s="220">
        <f>IF(N1209="sníž. přenesená",J1209,0)</f>
        <v>0</v>
      </c>
      <c r="BI1209" s="220">
        <f>IF(N1209="nulová",J1209,0)</f>
        <v>0</v>
      </c>
      <c r="BJ1209" s="19" t="s">
        <v>83</v>
      </c>
      <c r="BK1209" s="220">
        <f>ROUND(I1209*H1209,2)</f>
        <v>0</v>
      </c>
      <c r="BL1209" s="19" t="s">
        <v>964</v>
      </c>
      <c r="BM1209" s="219" t="s">
        <v>1075</v>
      </c>
    </row>
    <row r="1210" s="2" customFormat="1">
      <c r="A1210" s="40"/>
      <c r="B1210" s="41"/>
      <c r="C1210" s="42"/>
      <c r="D1210" s="221" t="s">
        <v>155</v>
      </c>
      <c r="E1210" s="42"/>
      <c r="F1210" s="222" t="s">
        <v>1076</v>
      </c>
      <c r="G1210" s="42"/>
      <c r="H1210" s="42"/>
      <c r="I1210" s="223"/>
      <c r="J1210" s="42"/>
      <c r="K1210" s="42"/>
      <c r="L1210" s="46"/>
      <c r="M1210" s="224"/>
      <c r="N1210" s="225"/>
      <c r="O1210" s="86"/>
      <c r="P1210" s="86"/>
      <c r="Q1210" s="86"/>
      <c r="R1210" s="86"/>
      <c r="S1210" s="86"/>
      <c r="T1210" s="87"/>
      <c r="U1210" s="40"/>
      <c r="V1210" s="40"/>
      <c r="W1210" s="40"/>
      <c r="X1210" s="40"/>
      <c r="Y1210" s="40"/>
      <c r="Z1210" s="40"/>
      <c r="AA1210" s="40"/>
      <c r="AB1210" s="40"/>
      <c r="AC1210" s="40"/>
      <c r="AD1210" s="40"/>
      <c r="AE1210" s="40"/>
      <c r="AT1210" s="19" t="s">
        <v>155</v>
      </c>
      <c r="AU1210" s="19" t="s">
        <v>85</v>
      </c>
    </row>
    <row r="1211" s="14" customFormat="1">
      <c r="A1211" s="14"/>
      <c r="B1211" s="248"/>
      <c r="C1211" s="249"/>
      <c r="D1211" s="239" t="s">
        <v>217</v>
      </c>
      <c r="E1211" s="250" t="s">
        <v>19</v>
      </c>
      <c r="F1211" s="251" t="s">
        <v>1077</v>
      </c>
      <c r="G1211" s="249"/>
      <c r="H1211" s="250" t="s">
        <v>19</v>
      </c>
      <c r="I1211" s="252"/>
      <c r="J1211" s="249"/>
      <c r="K1211" s="249"/>
      <c r="L1211" s="253"/>
      <c r="M1211" s="254"/>
      <c r="N1211" s="255"/>
      <c r="O1211" s="255"/>
      <c r="P1211" s="255"/>
      <c r="Q1211" s="255"/>
      <c r="R1211" s="255"/>
      <c r="S1211" s="255"/>
      <c r="T1211" s="256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7" t="s">
        <v>217</v>
      </c>
      <c r="AU1211" s="257" t="s">
        <v>85</v>
      </c>
      <c r="AV1211" s="14" t="s">
        <v>83</v>
      </c>
      <c r="AW1211" s="14" t="s">
        <v>37</v>
      </c>
      <c r="AX1211" s="14" t="s">
        <v>75</v>
      </c>
      <c r="AY1211" s="257" t="s">
        <v>147</v>
      </c>
    </row>
    <row r="1212" s="13" customFormat="1">
      <c r="A1212" s="13"/>
      <c r="B1212" s="237"/>
      <c r="C1212" s="238"/>
      <c r="D1212" s="239" t="s">
        <v>217</v>
      </c>
      <c r="E1212" s="258" t="s">
        <v>19</v>
      </c>
      <c r="F1212" s="240" t="s">
        <v>1078</v>
      </c>
      <c r="G1212" s="238"/>
      <c r="H1212" s="241">
        <v>218.02199999999999</v>
      </c>
      <c r="I1212" s="242"/>
      <c r="J1212" s="238"/>
      <c r="K1212" s="238"/>
      <c r="L1212" s="243"/>
      <c r="M1212" s="244"/>
      <c r="N1212" s="245"/>
      <c r="O1212" s="245"/>
      <c r="P1212" s="245"/>
      <c r="Q1212" s="245"/>
      <c r="R1212" s="245"/>
      <c r="S1212" s="245"/>
      <c r="T1212" s="246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7" t="s">
        <v>217</v>
      </c>
      <c r="AU1212" s="247" t="s">
        <v>85</v>
      </c>
      <c r="AV1212" s="13" t="s">
        <v>85</v>
      </c>
      <c r="AW1212" s="13" t="s">
        <v>37</v>
      </c>
      <c r="AX1212" s="13" t="s">
        <v>83</v>
      </c>
      <c r="AY1212" s="247" t="s">
        <v>147</v>
      </c>
    </row>
    <row r="1213" s="2" customFormat="1" ht="24.15" customHeight="1">
      <c r="A1213" s="40"/>
      <c r="B1213" s="41"/>
      <c r="C1213" s="226" t="s">
        <v>1079</v>
      </c>
      <c r="D1213" s="226" t="s">
        <v>212</v>
      </c>
      <c r="E1213" s="227" t="s">
        <v>1080</v>
      </c>
      <c r="F1213" s="228" t="s">
        <v>1081</v>
      </c>
      <c r="G1213" s="229" t="s">
        <v>159</v>
      </c>
      <c r="H1213" s="230">
        <v>228.923</v>
      </c>
      <c r="I1213" s="231"/>
      <c r="J1213" s="232">
        <f>ROUND(I1213*H1213,2)</f>
        <v>0</v>
      </c>
      <c r="K1213" s="233"/>
      <c r="L1213" s="234"/>
      <c r="M1213" s="235" t="s">
        <v>19</v>
      </c>
      <c r="N1213" s="236" t="s">
        <v>46</v>
      </c>
      <c r="O1213" s="86"/>
      <c r="P1213" s="217">
        <f>O1213*H1213</f>
        <v>0</v>
      </c>
      <c r="Q1213" s="217">
        <v>0.0015</v>
      </c>
      <c r="R1213" s="217">
        <f>Q1213*H1213</f>
        <v>0.34338450000000004</v>
      </c>
      <c r="S1213" s="217">
        <v>0</v>
      </c>
      <c r="T1213" s="218">
        <f>S1213*H1213</f>
        <v>0</v>
      </c>
      <c r="U1213" s="40"/>
      <c r="V1213" s="40"/>
      <c r="W1213" s="40"/>
      <c r="X1213" s="40"/>
      <c r="Y1213" s="40"/>
      <c r="Z1213" s="40"/>
      <c r="AA1213" s="40"/>
      <c r="AB1213" s="40"/>
      <c r="AC1213" s="40"/>
      <c r="AD1213" s="40"/>
      <c r="AE1213" s="40"/>
      <c r="AR1213" s="219" t="s">
        <v>986</v>
      </c>
      <c r="AT1213" s="219" t="s">
        <v>212</v>
      </c>
      <c r="AU1213" s="219" t="s">
        <v>85</v>
      </c>
      <c r="AY1213" s="19" t="s">
        <v>147</v>
      </c>
      <c r="BE1213" s="220">
        <f>IF(N1213="základní",J1213,0)</f>
        <v>0</v>
      </c>
      <c r="BF1213" s="220">
        <f>IF(N1213="snížená",J1213,0)</f>
        <v>0</v>
      </c>
      <c r="BG1213" s="220">
        <f>IF(N1213="zákl. přenesená",J1213,0)</f>
        <v>0</v>
      </c>
      <c r="BH1213" s="220">
        <f>IF(N1213="sníž. přenesená",J1213,0)</f>
        <v>0</v>
      </c>
      <c r="BI1213" s="220">
        <f>IF(N1213="nulová",J1213,0)</f>
        <v>0</v>
      </c>
      <c r="BJ1213" s="19" t="s">
        <v>83</v>
      </c>
      <c r="BK1213" s="220">
        <f>ROUND(I1213*H1213,2)</f>
        <v>0</v>
      </c>
      <c r="BL1213" s="19" t="s">
        <v>964</v>
      </c>
      <c r="BM1213" s="219" t="s">
        <v>1082</v>
      </c>
    </row>
    <row r="1214" s="2" customFormat="1" ht="37.8" customHeight="1">
      <c r="A1214" s="40"/>
      <c r="B1214" s="41"/>
      <c r="C1214" s="207" t="s">
        <v>1083</v>
      </c>
      <c r="D1214" s="207" t="s">
        <v>149</v>
      </c>
      <c r="E1214" s="208" t="s">
        <v>1084</v>
      </c>
      <c r="F1214" s="209" t="s">
        <v>1085</v>
      </c>
      <c r="G1214" s="210" t="s">
        <v>159</v>
      </c>
      <c r="H1214" s="211">
        <v>2442.5349999999999</v>
      </c>
      <c r="I1214" s="212"/>
      <c r="J1214" s="213">
        <f>ROUND(I1214*H1214,2)</f>
        <v>0</v>
      </c>
      <c r="K1214" s="214"/>
      <c r="L1214" s="46"/>
      <c r="M1214" s="215" t="s">
        <v>19</v>
      </c>
      <c r="N1214" s="216" t="s">
        <v>46</v>
      </c>
      <c r="O1214" s="86"/>
      <c r="P1214" s="217">
        <f>O1214*H1214</f>
        <v>0</v>
      </c>
      <c r="Q1214" s="217">
        <v>0</v>
      </c>
      <c r="R1214" s="217">
        <f>Q1214*H1214</f>
        <v>0</v>
      </c>
      <c r="S1214" s="217">
        <v>0</v>
      </c>
      <c r="T1214" s="218">
        <f>S1214*H1214</f>
        <v>0</v>
      </c>
      <c r="U1214" s="40"/>
      <c r="V1214" s="40"/>
      <c r="W1214" s="40"/>
      <c r="X1214" s="40"/>
      <c r="Y1214" s="40"/>
      <c r="Z1214" s="40"/>
      <c r="AA1214" s="40"/>
      <c r="AB1214" s="40"/>
      <c r="AC1214" s="40"/>
      <c r="AD1214" s="40"/>
      <c r="AE1214" s="40"/>
      <c r="AR1214" s="219" t="s">
        <v>964</v>
      </c>
      <c r="AT1214" s="219" t="s">
        <v>149</v>
      </c>
      <c r="AU1214" s="219" t="s">
        <v>85</v>
      </c>
      <c r="AY1214" s="19" t="s">
        <v>147</v>
      </c>
      <c r="BE1214" s="220">
        <f>IF(N1214="základní",J1214,0)</f>
        <v>0</v>
      </c>
      <c r="BF1214" s="220">
        <f>IF(N1214="snížená",J1214,0)</f>
        <v>0</v>
      </c>
      <c r="BG1214" s="220">
        <f>IF(N1214="zákl. přenesená",J1214,0)</f>
        <v>0</v>
      </c>
      <c r="BH1214" s="220">
        <f>IF(N1214="sníž. přenesená",J1214,0)</f>
        <v>0</v>
      </c>
      <c r="BI1214" s="220">
        <f>IF(N1214="nulová",J1214,0)</f>
        <v>0</v>
      </c>
      <c r="BJ1214" s="19" t="s">
        <v>83</v>
      </c>
      <c r="BK1214" s="220">
        <f>ROUND(I1214*H1214,2)</f>
        <v>0</v>
      </c>
      <c r="BL1214" s="19" t="s">
        <v>964</v>
      </c>
      <c r="BM1214" s="219" t="s">
        <v>1086</v>
      </c>
    </row>
    <row r="1215" s="2" customFormat="1">
      <c r="A1215" s="40"/>
      <c r="B1215" s="41"/>
      <c r="C1215" s="42"/>
      <c r="D1215" s="221" t="s">
        <v>155</v>
      </c>
      <c r="E1215" s="42"/>
      <c r="F1215" s="222" t="s">
        <v>1087</v>
      </c>
      <c r="G1215" s="42"/>
      <c r="H1215" s="42"/>
      <c r="I1215" s="223"/>
      <c r="J1215" s="42"/>
      <c r="K1215" s="42"/>
      <c r="L1215" s="46"/>
      <c r="M1215" s="224"/>
      <c r="N1215" s="225"/>
      <c r="O1215" s="86"/>
      <c r="P1215" s="86"/>
      <c r="Q1215" s="86"/>
      <c r="R1215" s="86"/>
      <c r="S1215" s="86"/>
      <c r="T1215" s="87"/>
      <c r="U1215" s="40"/>
      <c r="V1215" s="40"/>
      <c r="W1215" s="40"/>
      <c r="X1215" s="40"/>
      <c r="Y1215" s="40"/>
      <c r="Z1215" s="40"/>
      <c r="AA1215" s="40"/>
      <c r="AB1215" s="40"/>
      <c r="AC1215" s="40"/>
      <c r="AD1215" s="40"/>
      <c r="AE1215" s="40"/>
      <c r="AT1215" s="19" t="s">
        <v>155</v>
      </c>
      <c r="AU1215" s="19" t="s">
        <v>85</v>
      </c>
    </row>
    <row r="1216" s="14" customFormat="1">
      <c r="A1216" s="14"/>
      <c r="B1216" s="248"/>
      <c r="C1216" s="249"/>
      <c r="D1216" s="239" t="s">
        <v>217</v>
      </c>
      <c r="E1216" s="250" t="s">
        <v>19</v>
      </c>
      <c r="F1216" s="251" t="s">
        <v>1088</v>
      </c>
      <c r="G1216" s="249"/>
      <c r="H1216" s="250" t="s">
        <v>19</v>
      </c>
      <c r="I1216" s="252"/>
      <c r="J1216" s="249"/>
      <c r="K1216" s="249"/>
      <c r="L1216" s="253"/>
      <c r="M1216" s="254"/>
      <c r="N1216" s="255"/>
      <c r="O1216" s="255"/>
      <c r="P1216" s="255"/>
      <c r="Q1216" s="255"/>
      <c r="R1216" s="255"/>
      <c r="S1216" s="255"/>
      <c r="T1216" s="256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7" t="s">
        <v>217</v>
      </c>
      <c r="AU1216" s="257" t="s">
        <v>85</v>
      </c>
      <c r="AV1216" s="14" t="s">
        <v>83</v>
      </c>
      <c r="AW1216" s="14" t="s">
        <v>37</v>
      </c>
      <c r="AX1216" s="14" t="s">
        <v>75</v>
      </c>
      <c r="AY1216" s="257" t="s">
        <v>147</v>
      </c>
    </row>
    <row r="1217" s="13" customFormat="1">
      <c r="A1217" s="13"/>
      <c r="B1217" s="237"/>
      <c r="C1217" s="238"/>
      <c r="D1217" s="239" t="s">
        <v>217</v>
      </c>
      <c r="E1217" s="258" t="s">
        <v>19</v>
      </c>
      <c r="F1217" s="240" t="s">
        <v>1053</v>
      </c>
      <c r="G1217" s="238"/>
      <c r="H1217" s="241">
        <v>2442.5349999999999</v>
      </c>
      <c r="I1217" s="242"/>
      <c r="J1217" s="238"/>
      <c r="K1217" s="238"/>
      <c r="L1217" s="243"/>
      <c r="M1217" s="244"/>
      <c r="N1217" s="245"/>
      <c r="O1217" s="245"/>
      <c r="P1217" s="245"/>
      <c r="Q1217" s="245"/>
      <c r="R1217" s="245"/>
      <c r="S1217" s="245"/>
      <c r="T1217" s="246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7" t="s">
        <v>217</v>
      </c>
      <c r="AU1217" s="247" t="s">
        <v>85</v>
      </c>
      <c r="AV1217" s="13" t="s">
        <v>85</v>
      </c>
      <c r="AW1217" s="13" t="s">
        <v>37</v>
      </c>
      <c r="AX1217" s="13" t="s">
        <v>83</v>
      </c>
      <c r="AY1217" s="247" t="s">
        <v>147</v>
      </c>
    </row>
    <row r="1218" s="2" customFormat="1" ht="24.15" customHeight="1">
      <c r="A1218" s="40"/>
      <c r="B1218" s="41"/>
      <c r="C1218" s="226" t="s">
        <v>1089</v>
      </c>
      <c r="D1218" s="226" t="s">
        <v>212</v>
      </c>
      <c r="E1218" s="227" t="s">
        <v>1090</v>
      </c>
      <c r="F1218" s="228" t="s">
        <v>1091</v>
      </c>
      <c r="G1218" s="229" t="s">
        <v>159</v>
      </c>
      <c r="H1218" s="230">
        <v>2079.165</v>
      </c>
      <c r="I1218" s="231"/>
      <c r="J1218" s="232">
        <f>ROUND(I1218*H1218,2)</f>
        <v>0</v>
      </c>
      <c r="K1218" s="233"/>
      <c r="L1218" s="234"/>
      <c r="M1218" s="235" t="s">
        <v>19</v>
      </c>
      <c r="N1218" s="236" t="s">
        <v>46</v>
      </c>
      <c r="O1218" s="86"/>
      <c r="P1218" s="217">
        <f>O1218*H1218</f>
        <v>0</v>
      </c>
      <c r="Q1218" s="217">
        <v>0.024</v>
      </c>
      <c r="R1218" s="217">
        <f>Q1218*H1218</f>
        <v>49.89996</v>
      </c>
      <c r="S1218" s="217">
        <v>0</v>
      </c>
      <c r="T1218" s="218">
        <f>S1218*H1218</f>
        <v>0</v>
      </c>
      <c r="U1218" s="40"/>
      <c r="V1218" s="40"/>
      <c r="W1218" s="40"/>
      <c r="X1218" s="40"/>
      <c r="Y1218" s="40"/>
      <c r="Z1218" s="40"/>
      <c r="AA1218" s="40"/>
      <c r="AB1218" s="40"/>
      <c r="AC1218" s="40"/>
      <c r="AD1218" s="40"/>
      <c r="AE1218" s="40"/>
      <c r="AR1218" s="219" t="s">
        <v>986</v>
      </c>
      <c r="AT1218" s="219" t="s">
        <v>212</v>
      </c>
      <c r="AU1218" s="219" t="s">
        <v>85</v>
      </c>
      <c r="AY1218" s="19" t="s">
        <v>147</v>
      </c>
      <c r="BE1218" s="220">
        <f>IF(N1218="základní",J1218,0)</f>
        <v>0</v>
      </c>
      <c r="BF1218" s="220">
        <f>IF(N1218="snížená",J1218,0)</f>
        <v>0</v>
      </c>
      <c r="BG1218" s="220">
        <f>IF(N1218="zákl. přenesená",J1218,0)</f>
        <v>0</v>
      </c>
      <c r="BH1218" s="220">
        <f>IF(N1218="sníž. přenesená",J1218,0)</f>
        <v>0</v>
      </c>
      <c r="BI1218" s="220">
        <f>IF(N1218="nulová",J1218,0)</f>
        <v>0</v>
      </c>
      <c r="BJ1218" s="19" t="s">
        <v>83</v>
      </c>
      <c r="BK1218" s="220">
        <f>ROUND(I1218*H1218,2)</f>
        <v>0</v>
      </c>
      <c r="BL1218" s="19" t="s">
        <v>964</v>
      </c>
      <c r="BM1218" s="219" t="s">
        <v>1092</v>
      </c>
    </row>
    <row r="1219" s="2" customFormat="1" ht="24.15" customHeight="1">
      <c r="A1219" s="40"/>
      <c r="B1219" s="41"/>
      <c r="C1219" s="226" t="s">
        <v>1093</v>
      </c>
      <c r="D1219" s="226" t="s">
        <v>212</v>
      </c>
      <c r="E1219" s="227" t="s">
        <v>1094</v>
      </c>
      <c r="F1219" s="228" t="s">
        <v>1095</v>
      </c>
      <c r="G1219" s="229" t="s">
        <v>159</v>
      </c>
      <c r="H1219" s="230">
        <v>363.37</v>
      </c>
      <c r="I1219" s="231"/>
      <c r="J1219" s="232">
        <f>ROUND(I1219*H1219,2)</f>
        <v>0</v>
      </c>
      <c r="K1219" s="233"/>
      <c r="L1219" s="234"/>
      <c r="M1219" s="235" t="s">
        <v>19</v>
      </c>
      <c r="N1219" s="236" t="s">
        <v>46</v>
      </c>
      <c r="O1219" s="86"/>
      <c r="P1219" s="217">
        <f>O1219*H1219</f>
        <v>0</v>
      </c>
      <c r="Q1219" s="217">
        <v>0.01</v>
      </c>
      <c r="R1219" s="217">
        <f>Q1219*H1219</f>
        <v>3.6337000000000002</v>
      </c>
      <c r="S1219" s="217">
        <v>0</v>
      </c>
      <c r="T1219" s="218">
        <f>S1219*H1219</f>
        <v>0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19" t="s">
        <v>986</v>
      </c>
      <c r="AT1219" s="219" t="s">
        <v>212</v>
      </c>
      <c r="AU1219" s="219" t="s">
        <v>85</v>
      </c>
      <c r="AY1219" s="19" t="s">
        <v>147</v>
      </c>
      <c r="BE1219" s="220">
        <f>IF(N1219="základní",J1219,0)</f>
        <v>0</v>
      </c>
      <c r="BF1219" s="220">
        <f>IF(N1219="snížená",J1219,0)</f>
        <v>0</v>
      </c>
      <c r="BG1219" s="220">
        <f>IF(N1219="zákl. přenesená",J1219,0)</f>
        <v>0</v>
      </c>
      <c r="BH1219" s="220">
        <f>IF(N1219="sníž. přenesená",J1219,0)</f>
        <v>0</v>
      </c>
      <c r="BI1219" s="220">
        <f>IF(N1219="nulová",J1219,0)</f>
        <v>0</v>
      </c>
      <c r="BJ1219" s="19" t="s">
        <v>83</v>
      </c>
      <c r="BK1219" s="220">
        <f>ROUND(I1219*H1219,2)</f>
        <v>0</v>
      </c>
      <c r="BL1219" s="19" t="s">
        <v>964</v>
      </c>
      <c r="BM1219" s="219" t="s">
        <v>1096</v>
      </c>
    </row>
    <row r="1220" s="2" customFormat="1" ht="24.15" customHeight="1">
      <c r="A1220" s="40"/>
      <c r="B1220" s="41"/>
      <c r="C1220" s="226" t="s">
        <v>1097</v>
      </c>
      <c r="D1220" s="226" t="s">
        <v>212</v>
      </c>
      <c r="E1220" s="227" t="s">
        <v>1098</v>
      </c>
      <c r="F1220" s="228" t="s">
        <v>1099</v>
      </c>
      <c r="G1220" s="229" t="s">
        <v>159</v>
      </c>
      <c r="H1220" s="230">
        <v>2079.165</v>
      </c>
      <c r="I1220" s="231"/>
      <c r="J1220" s="232">
        <f>ROUND(I1220*H1220,2)</f>
        <v>0</v>
      </c>
      <c r="K1220" s="233"/>
      <c r="L1220" s="234"/>
      <c r="M1220" s="235" t="s">
        <v>19</v>
      </c>
      <c r="N1220" s="236" t="s">
        <v>46</v>
      </c>
      <c r="O1220" s="86"/>
      <c r="P1220" s="217">
        <f>O1220*H1220</f>
        <v>0</v>
      </c>
      <c r="Q1220" s="217">
        <v>0.017999999999999999</v>
      </c>
      <c r="R1220" s="217">
        <f>Q1220*H1220</f>
        <v>37.424969999999995</v>
      </c>
      <c r="S1220" s="217">
        <v>0</v>
      </c>
      <c r="T1220" s="218">
        <f>S1220*H1220</f>
        <v>0</v>
      </c>
      <c r="U1220" s="40"/>
      <c r="V1220" s="40"/>
      <c r="W1220" s="40"/>
      <c r="X1220" s="40"/>
      <c r="Y1220" s="40"/>
      <c r="Z1220" s="40"/>
      <c r="AA1220" s="40"/>
      <c r="AB1220" s="40"/>
      <c r="AC1220" s="40"/>
      <c r="AD1220" s="40"/>
      <c r="AE1220" s="40"/>
      <c r="AR1220" s="219" t="s">
        <v>986</v>
      </c>
      <c r="AT1220" s="219" t="s">
        <v>212</v>
      </c>
      <c r="AU1220" s="219" t="s">
        <v>85</v>
      </c>
      <c r="AY1220" s="19" t="s">
        <v>147</v>
      </c>
      <c r="BE1220" s="220">
        <f>IF(N1220="základní",J1220,0)</f>
        <v>0</v>
      </c>
      <c r="BF1220" s="220">
        <f>IF(N1220="snížená",J1220,0)</f>
        <v>0</v>
      </c>
      <c r="BG1220" s="220">
        <f>IF(N1220="zákl. přenesená",J1220,0)</f>
        <v>0</v>
      </c>
      <c r="BH1220" s="220">
        <f>IF(N1220="sníž. přenesená",J1220,0)</f>
        <v>0</v>
      </c>
      <c r="BI1220" s="220">
        <f>IF(N1220="nulová",J1220,0)</f>
        <v>0</v>
      </c>
      <c r="BJ1220" s="19" t="s">
        <v>83</v>
      </c>
      <c r="BK1220" s="220">
        <f>ROUND(I1220*H1220,2)</f>
        <v>0</v>
      </c>
      <c r="BL1220" s="19" t="s">
        <v>964</v>
      </c>
      <c r="BM1220" s="219" t="s">
        <v>1100</v>
      </c>
    </row>
    <row r="1221" s="2" customFormat="1" ht="49.05" customHeight="1">
      <c r="A1221" s="40"/>
      <c r="B1221" s="41"/>
      <c r="C1221" s="207" t="s">
        <v>1101</v>
      </c>
      <c r="D1221" s="207" t="s">
        <v>149</v>
      </c>
      <c r="E1221" s="208" t="s">
        <v>1102</v>
      </c>
      <c r="F1221" s="209" t="s">
        <v>1103</v>
      </c>
      <c r="G1221" s="210" t="s">
        <v>159</v>
      </c>
      <c r="H1221" s="211">
        <v>40.997999999999998</v>
      </c>
      <c r="I1221" s="212"/>
      <c r="J1221" s="213">
        <f>ROUND(I1221*H1221,2)</f>
        <v>0</v>
      </c>
      <c r="K1221" s="214"/>
      <c r="L1221" s="46"/>
      <c r="M1221" s="215" t="s">
        <v>19</v>
      </c>
      <c r="N1221" s="216" t="s">
        <v>46</v>
      </c>
      <c r="O1221" s="86"/>
      <c r="P1221" s="217">
        <f>O1221*H1221</f>
        <v>0</v>
      </c>
      <c r="Q1221" s="217">
        <v>6.9999999999999994E-05</v>
      </c>
      <c r="R1221" s="217">
        <f>Q1221*H1221</f>
        <v>0.0028698599999999997</v>
      </c>
      <c r="S1221" s="217">
        <v>0</v>
      </c>
      <c r="T1221" s="218">
        <f>S1221*H1221</f>
        <v>0</v>
      </c>
      <c r="U1221" s="40"/>
      <c r="V1221" s="40"/>
      <c r="W1221" s="40"/>
      <c r="X1221" s="40"/>
      <c r="Y1221" s="40"/>
      <c r="Z1221" s="40"/>
      <c r="AA1221" s="40"/>
      <c r="AB1221" s="40"/>
      <c r="AC1221" s="40"/>
      <c r="AD1221" s="40"/>
      <c r="AE1221" s="40"/>
      <c r="AR1221" s="219" t="s">
        <v>964</v>
      </c>
      <c r="AT1221" s="219" t="s">
        <v>149</v>
      </c>
      <c r="AU1221" s="219" t="s">
        <v>85</v>
      </c>
      <c r="AY1221" s="19" t="s">
        <v>147</v>
      </c>
      <c r="BE1221" s="220">
        <f>IF(N1221="základní",J1221,0)</f>
        <v>0</v>
      </c>
      <c r="BF1221" s="220">
        <f>IF(N1221="snížená",J1221,0)</f>
        <v>0</v>
      </c>
      <c r="BG1221" s="220">
        <f>IF(N1221="zákl. přenesená",J1221,0)</f>
        <v>0</v>
      </c>
      <c r="BH1221" s="220">
        <f>IF(N1221="sníž. přenesená",J1221,0)</f>
        <v>0</v>
      </c>
      <c r="BI1221" s="220">
        <f>IF(N1221="nulová",J1221,0)</f>
        <v>0</v>
      </c>
      <c r="BJ1221" s="19" t="s">
        <v>83</v>
      </c>
      <c r="BK1221" s="220">
        <f>ROUND(I1221*H1221,2)</f>
        <v>0</v>
      </c>
      <c r="BL1221" s="19" t="s">
        <v>964</v>
      </c>
      <c r="BM1221" s="219" t="s">
        <v>1104</v>
      </c>
    </row>
    <row r="1222" s="2" customFormat="1">
      <c r="A1222" s="40"/>
      <c r="B1222" s="41"/>
      <c r="C1222" s="42"/>
      <c r="D1222" s="221" t="s">
        <v>155</v>
      </c>
      <c r="E1222" s="42"/>
      <c r="F1222" s="222" t="s">
        <v>1105</v>
      </c>
      <c r="G1222" s="42"/>
      <c r="H1222" s="42"/>
      <c r="I1222" s="223"/>
      <c r="J1222" s="42"/>
      <c r="K1222" s="42"/>
      <c r="L1222" s="46"/>
      <c r="M1222" s="224"/>
      <c r="N1222" s="225"/>
      <c r="O1222" s="86"/>
      <c r="P1222" s="86"/>
      <c r="Q1222" s="86"/>
      <c r="R1222" s="86"/>
      <c r="S1222" s="86"/>
      <c r="T1222" s="87"/>
      <c r="U1222" s="40"/>
      <c r="V1222" s="40"/>
      <c r="W1222" s="40"/>
      <c r="X1222" s="40"/>
      <c r="Y1222" s="40"/>
      <c r="Z1222" s="40"/>
      <c r="AA1222" s="40"/>
      <c r="AB1222" s="40"/>
      <c r="AC1222" s="40"/>
      <c r="AD1222" s="40"/>
      <c r="AE1222" s="40"/>
      <c r="AT1222" s="19" t="s">
        <v>155</v>
      </c>
      <c r="AU1222" s="19" t="s">
        <v>85</v>
      </c>
    </row>
    <row r="1223" s="14" customFormat="1">
      <c r="A1223" s="14"/>
      <c r="B1223" s="248"/>
      <c r="C1223" s="249"/>
      <c r="D1223" s="239" t="s">
        <v>217</v>
      </c>
      <c r="E1223" s="250" t="s">
        <v>19</v>
      </c>
      <c r="F1223" s="251" t="s">
        <v>1106</v>
      </c>
      <c r="G1223" s="249"/>
      <c r="H1223" s="250" t="s">
        <v>19</v>
      </c>
      <c r="I1223" s="252"/>
      <c r="J1223" s="249"/>
      <c r="K1223" s="249"/>
      <c r="L1223" s="253"/>
      <c r="M1223" s="254"/>
      <c r="N1223" s="255"/>
      <c r="O1223" s="255"/>
      <c r="P1223" s="255"/>
      <c r="Q1223" s="255"/>
      <c r="R1223" s="255"/>
      <c r="S1223" s="255"/>
      <c r="T1223" s="256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7" t="s">
        <v>217</v>
      </c>
      <c r="AU1223" s="257" t="s">
        <v>85</v>
      </c>
      <c r="AV1223" s="14" t="s">
        <v>83</v>
      </c>
      <c r="AW1223" s="14" t="s">
        <v>37</v>
      </c>
      <c r="AX1223" s="14" t="s">
        <v>75</v>
      </c>
      <c r="AY1223" s="257" t="s">
        <v>147</v>
      </c>
    </row>
    <row r="1224" s="13" customFormat="1">
      <c r="A1224" s="13"/>
      <c r="B1224" s="237"/>
      <c r="C1224" s="238"/>
      <c r="D1224" s="239" t="s">
        <v>217</v>
      </c>
      <c r="E1224" s="258" t="s">
        <v>19</v>
      </c>
      <c r="F1224" s="240" t="s">
        <v>1107</v>
      </c>
      <c r="G1224" s="238"/>
      <c r="H1224" s="241">
        <v>40.997999999999998</v>
      </c>
      <c r="I1224" s="242"/>
      <c r="J1224" s="238"/>
      <c r="K1224" s="238"/>
      <c r="L1224" s="243"/>
      <c r="M1224" s="244"/>
      <c r="N1224" s="245"/>
      <c r="O1224" s="245"/>
      <c r="P1224" s="245"/>
      <c r="Q1224" s="245"/>
      <c r="R1224" s="245"/>
      <c r="S1224" s="245"/>
      <c r="T1224" s="246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7" t="s">
        <v>217</v>
      </c>
      <c r="AU1224" s="247" t="s">
        <v>85</v>
      </c>
      <c r="AV1224" s="13" t="s">
        <v>85</v>
      </c>
      <c r="AW1224" s="13" t="s">
        <v>37</v>
      </c>
      <c r="AX1224" s="13" t="s">
        <v>83</v>
      </c>
      <c r="AY1224" s="247" t="s">
        <v>147</v>
      </c>
    </row>
    <row r="1225" s="2" customFormat="1" ht="44.25" customHeight="1">
      <c r="A1225" s="40"/>
      <c r="B1225" s="41"/>
      <c r="C1225" s="207" t="s">
        <v>1108</v>
      </c>
      <c r="D1225" s="207" t="s">
        <v>149</v>
      </c>
      <c r="E1225" s="208" t="s">
        <v>1109</v>
      </c>
      <c r="F1225" s="209" t="s">
        <v>1110</v>
      </c>
      <c r="G1225" s="210" t="s">
        <v>159</v>
      </c>
      <c r="H1225" s="211">
        <v>685.22500000000002</v>
      </c>
      <c r="I1225" s="212"/>
      <c r="J1225" s="213">
        <f>ROUND(I1225*H1225,2)</f>
        <v>0</v>
      </c>
      <c r="K1225" s="214"/>
      <c r="L1225" s="46"/>
      <c r="M1225" s="215" t="s">
        <v>19</v>
      </c>
      <c r="N1225" s="216" t="s">
        <v>46</v>
      </c>
      <c r="O1225" s="86"/>
      <c r="P1225" s="217">
        <f>O1225*H1225</f>
        <v>0</v>
      </c>
      <c r="Q1225" s="217">
        <v>0.00010000000000000001</v>
      </c>
      <c r="R1225" s="217">
        <f>Q1225*H1225</f>
        <v>0.0685225</v>
      </c>
      <c r="S1225" s="217">
        <v>0</v>
      </c>
      <c r="T1225" s="218">
        <f>S1225*H1225</f>
        <v>0</v>
      </c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R1225" s="219" t="s">
        <v>964</v>
      </c>
      <c r="AT1225" s="219" t="s">
        <v>149</v>
      </c>
      <c r="AU1225" s="219" t="s">
        <v>85</v>
      </c>
      <c r="AY1225" s="19" t="s">
        <v>147</v>
      </c>
      <c r="BE1225" s="220">
        <f>IF(N1225="základní",J1225,0)</f>
        <v>0</v>
      </c>
      <c r="BF1225" s="220">
        <f>IF(N1225="snížená",J1225,0)</f>
        <v>0</v>
      </c>
      <c r="BG1225" s="220">
        <f>IF(N1225="zákl. přenesená",J1225,0)</f>
        <v>0</v>
      </c>
      <c r="BH1225" s="220">
        <f>IF(N1225="sníž. přenesená",J1225,0)</f>
        <v>0</v>
      </c>
      <c r="BI1225" s="220">
        <f>IF(N1225="nulová",J1225,0)</f>
        <v>0</v>
      </c>
      <c r="BJ1225" s="19" t="s">
        <v>83</v>
      </c>
      <c r="BK1225" s="220">
        <f>ROUND(I1225*H1225,2)</f>
        <v>0</v>
      </c>
      <c r="BL1225" s="19" t="s">
        <v>964</v>
      </c>
      <c r="BM1225" s="219" t="s">
        <v>1111</v>
      </c>
    </row>
    <row r="1226" s="2" customFormat="1">
      <c r="A1226" s="40"/>
      <c r="B1226" s="41"/>
      <c r="C1226" s="42"/>
      <c r="D1226" s="221" t="s">
        <v>155</v>
      </c>
      <c r="E1226" s="42"/>
      <c r="F1226" s="222" t="s">
        <v>1112</v>
      </c>
      <c r="G1226" s="42"/>
      <c r="H1226" s="42"/>
      <c r="I1226" s="223"/>
      <c r="J1226" s="42"/>
      <c r="K1226" s="42"/>
      <c r="L1226" s="46"/>
      <c r="M1226" s="224"/>
      <c r="N1226" s="225"/>
      <c r="O1226" s="86"/>
      <c r="P1226" s="86"/>
      <c r="Q1226" s="86"/>
      <c r="R1226" s="86"/>
      <c r="S1226" s="86"/>
      <c r="T1226" s="87"/>
      <c r="U1226" s="40"/>
      <c r="V1226" s="40"/>
      <c r="W1226" s="40"/>
      <c r="X1226" s="40"/>
      <c r="Y1226" s="40"/>
      <c r="Z1226" s="40"/>
      <c r="AA1226" s="40"/>
      <c r="AB1226" s="40"/>
      <c r="AC1226" s="40"/>
      <c r="AD1226" s="40"/>
      <c r="AE1226" s="40"/>
      <c r="AT1226" s="19" t="s">
        <v>155</v>
      </c>
      <c r="AU1226" s="19" t="s">
        <v>85</v>
      </c>
    </row>
    <row r="1227" s="14" customFormat="1">
      <c r="A1227" s="14"/>
      <c r="B1227" s="248"/>
      <c r="C1227" s="249"/>
      <c r="D1227" s="239" t="s">
        <v>217</v>
      </c>
      <c r="E1227" s="250" t="s">
        <v>19</v>
      </c>
      <c r="F1227" s="251" t="s">
        <v>1113</v>
      </c>
      <c r="G1227" s="249"/>
      <c r="H1227" s="250" t="s">
        <v>19</v>
      </c>
      <c r="I1227" s="252"/>
      <c r="J1227" s="249"/>
      <c r="K1227" s="249"/>
      <c r="L1227" s="253"/>
      <c r="M1227" s="254"/>
      <c r="N1227" s="255"/>
      <c r="O1227" s="255"/>
      <c r="P1227" s="255"/>
      <c r="Q1227" s="255"/>
      <c r="R1227" s="255"/>
      <c r="S1227" s="255"/>
      <c r="T1227" s="256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7" t="s">
        <v>217</v>
      </c>
      <c r="AU1227" s="257" t="s">
        <v>85</v>
      </c>
      <c r="AV1227" s="14" t="s">
        <v>83</v>
      </c>
      <c r="AW1227" s="14" t="s">
        <v>37</v>
      </c>
      <c r="AX1227" s="14" t="s">
        <v>75</v>
      </c>
      <c r="AY1227" s="257" t="s">
        <v>147</v>
      </c>
    </row>
    <row r="1228" s="13" customFormat="1">
      <c r="A1228" s="13"/>
      <c r="B1228" s="237"/>
      <c r="C1228" s="238"/>
      <c r="D1228" s="239" t="s">
        <v>217</v>
      </c>
      <c r="E1228" s="258" t="s">
        <v>19</v>
      </c>
      <c r="F1228" s="240" t="s">
        <v>1114</v>
      </c>
      <c r="G1228" s="238"/>
      <c r="H1228" s="241">
        <v>685.22500000000002</v>
      </c>
      <c r="I1228" s="242"/>
      <c r="J1228" s="238"/>
      <c r="K1228" s="238"/>
      <c r="L1228" s="243"/>
      <c r="M1228" s="244"/>
      <c r="N1228" s="245"/>
      <c r="O1228" s="245"/>
      <c r="P1228" s="245"/>
      <c r="Q1228" s="245"/>
      <c r="R1228" s="245"/>
      <c r="S1228" s="245"/>
      <c r="T1228" s="246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7" t="s">
        <v>217</v>
      </c>
      <c r="AU1228" s="247" t="s">
        <v>85</v>
      </c>
      <c r="AV1228" s="13" t="s">
        <v>85</v>
      </c>
      <c r="AW1228" s="13" t="s">
        <v>37</v>
      </c>
      <c r="AX1228" s="13" t="s">
        <v>83</v>
      </c>
      <c r="AY1228" s="247" t="s">
        <v>147</v>
      </c>
    </row>
    <row r="1229" s="2" customFormat="1" ht="37.8" customHeight="1">
      <c r="A1229" s="40"/>
      <c r="B1229" s="41"/>
      <c r="C1229" s="207" t="s">
        <v>1115</v>
      </c>
      <c r="D1229" s="207" t="s">
        <v>149</v>
      </c>
      <c r="E1229" s="208" t="s">
        <v>1116</v>
      </c>
      <c r="F1229" s="209" t="s">
        <v>1117</v>
      </c>
      <c r="G1229" s="210" t="s">
        <v>772</v>
      </c>
      <c r="H1229" s="211">
        <v>22</v>
      </c>
      <c r="I1229" s="212"/>
      <c r="J1229" s="213">
        <f>ROUND(I1229*H1229,2)</f>
        <v>0</v>
      </c>
      <c r="K1229" s="214"/>
      <c r="L1229" s="46"/>
      <c r="M1229" s="215" t="s">
        <v>19</v>
      </c>
      <c r="N1229" s="216" t="s">
        <v>46</v>
      </c>
      <c r="O1229" s="86"/>
      <c r="P1229" s="217">
        <f>O1229*H1229</f>
        <v>0</v>
      </c>
      <c r="Q1229" s="217">
        <v>0</v>
      </c>
      <c r="R1229" s="217">
        <f>Q1229*H1229</f>
        <v>0</v>
      </c>
      <c r="S1229" s="217">
        <v>0</v>
      </c>
      <c r="T1229" s="218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19" t="s">
        <v>964</v>
      </c>
      <c r="AT1229" s="219" t="s">
        <v>149</v>
      </c>
      <c r="AU1229" s="219" t="s">
        <v>85</v>
      </c>
      <c r="AY1229" s="19" t="s">
        <v>147</v>
      </c>
      <c r="BE1229" s="220">
        <f>IF(N1229="základní",J1229,0)</f>
        <v>0</v>
      </c>
      <c r="BF1229" s="220">
        <f>IF(N1229="snížená",J1229,0)</f>
        <v>0</v>
      </c>
      <c r="BG1229" s="220">
        <f>IF(N1229="zákl. přenesená",J1229,0)</f>
        <v>0</v>
      </c>
      <c r="BH1229" s="220">
        <f>IF(N1229="sníž. přenesená",J1229,0)</f>
        <v>0</v>
      </c>
      <c r="BI1229" s="220">
        <f>IF(N1229="nulová",J1229,0)</f>
        <v>0</v>
      </c>
      <c r="BJ1229" s="19" t="s">
        <v>83</v>
      </c>
      <c r="BK1229" s="220">
        <f>ROUND(I1229*H1229,2)</f>
        <v>0</v>
      </c>
      <c r="BL1229" s="19" t="s">
        <v>964</v>
      </c>
      <c r="BM1229" s="219" t="s">
        <v>1118</v>
      </c>
    </row>
    <row r="1230" s="2" customFormat="1">
      <c r="A1230" s="40"/>
      <c r="B1230" s="41"/>
      <c r="C1230" s="42"/>
      <c r="D1230" s="221" t="s">
        <v>155</v>
      </c>
      <c r="E1230" s="42"/>
      <c r="F1230" s="222" t="s">
        <v>1119</v>
      </c>
      <c r="G1230" s="42"/>
      <c r="H1230" s="42"/>
      <c r="I1230" s="223"/>
      <c r="J1230" s="42"/>
      <c r="K1230" s="42"/>
      <c r="L1230" s="46"/>
      <c r="M1230" s="224"/>
      <c r="N1230" s="225"/>
      <c r="O1230" s="86"/>
      <c r="P1230" s="86"/>
      <c r="Q1230" s="86"/>
      <c r="R1230" s="86"/>
      <c r="S1230" s="86"/>
      <c r="T1230" s="87"/>
      <c r="U1230" s="40"/>
      <c r="V1230" s="40"/>
      <c r="W1230" s="40"/>
      <c r="X1230" s="40"/>
      <c r="Y1230" s="40"/>
      <c r="Z1230" s="40"/>
      <c r="AA1230" s="40"/>
      <c r="AB1230" s="40"/>
      <c r="AC1230" s="40"/>
      <c r="AD1230" s="40"/>
      <c r="AE1230" s="40"/>
      <c r="AT1230" s="19" t="s">
        <v>155</v>
      </c>
      <c r="AU1230" s="19" t="s">
        <v>85</v>
      </c>
    </row>
    <row r="1231" s="2" customFormat="1" ht="33" customHeight="1">
      <c r="A1231" s="40"/>
      <c r="B1231" s="41"/>
      <c r="C1231" s="226" t="s">
        <v>1120</v>
      </c>
      <c r="D1231" s="226" t="s">
        <v>212</v>
      </c>
      <c r="E1231" s="227" t="s">
        <v>1121</v>
      </c>
      <c r="F1231" s="228" t="s">
        <v>1122</v>
      </c>
      <c r="G1231" s="229" t="s">
        <v>772</v>
      </c>
      <c r="H1231" s="230">
        <v>18</v>
      </c>
      <c r="I1231" s="231"/>
      <c r="J1231" s="232">
        <f>ROUND(I1231*H1231,2)</f>
        <v>0</v>
      </c>
      <c r="K1231" s="233"/>
      <c r="L1231" s="234"/>
      <c r="M1231" s="235" t="s">
        <v>19</v>
      </c>
      <c r="N1231" s="236" t="s">
        <v>46</v>
      </c>
      <c r="O1231" s="86"/>
      <c r="P1231" s="217">
        <f>O1231*H1231</f>
        <v>0</v>
      </c>
      <c r="Q1231" s="217">
        <v>0.0030999999999999999</v>
      </c>
      <c r="R1231" s="217">
        <f>Q1231*H1231</f>
        <v>0.055799999999999995</v>
      </c>
      <c r="S1231" s="217">
        <v>0</v>
      </c>
      <c r="T1231" s="218">
        <f>S1231*H1231</f>
        <v>0</v>
      </c>
      <c r="U1231" s="40"/>
      <c r="V1231" s="40"/>
      <c r="W1231" s="40"/>
      <c r="X1231" s="40"/>
      <c r="Y1231" s="40"/>
      <c r="Z1231" s="40"/>
      <c r="AA1231" s="40"/>
      <c r="AB1231" s="40"/>
      <c r="AC1231" s="40"/>
      <c r="AD1231" s="40"/>
      <c r="AE1231" s="40"/>
      <c r="AR1231" s="219" t="s">
        <v>986</v>
      </c>
      <c r="AT1231" s="219" t="s">
        <v>212</v>
      </c>
      <c r="AU1231" s="219" t="s">
        <v>85</v>
      </c>
      <c r="AY1231" s="19" t="s">
        <v>147</v>
      </c>
      <c r="BE1231" s="220">
        <f>IF(N1231="základní",J1231,0)</f>
        <v>0</v>
      </c>
      <c r="BF1231" s="220">
        <f>IF(N1231="snížená",J1231,0)</f>
        <v>0</v>
      </c>
      <c r="BG1231" s="220">
        <f>IF(N1231="zákl. přenesená",J1231,0)</f>
        <v>0</v>
      </c>
      <c r="BH1231" s="220">
        <f>IF(N1231="sníž. přenesená",J1231,0)</f>
        <v>0</v>
      </c>
      <c r="BI1231" s="220">
        <f>IF(N1231="nulová",J1231,0)</f>
        <v>0</v>
      </c>
      <c r="BJ1231" s="19" t="s">
        <v>83</v>
      </c>
      <c r="BK1231" s="220">
        <f>ROUND(I1231*H1231,2)</f>
        <v>0</v>
      </c>
      <c r="BL1231" s="19" t="s">
        <v>964</v>
      </c>
      <c r="BM1231" s="219" t="s">
        <v>1123</v>
      </c>
    </row>
    <row r="1232" s="2" customFormat="1" ht="33" customHeight="1">
      <c r="A1232" s="40"/>
      <c r="B1232" s="41"/>
      <c r="C1232" s="226" t="s">
        <v>1124</v>
      </c>
      <c r="D1232" s="226" t="s">
        <v>212</v>
      </c>
      <c r="E1232" s="227" t="s">
        <v>1125</v>
      </c>
      <c r="F1232" s="228" t="s">
        <v>1126</v>
      </c>
      <c r="G1232" s="229" t="s">
        <v>772</v>
      </c>
      <c r="H1232" s="230">
        <v>4</v>
      </c>
      <c r="I1232" s="231"/>
      <c r="J1232" s="232">
        <f>ROUND(I1232*H1232,2)</f>
        <v>0</v>
      </c>
      <c r="K1232" s="233"/>
      <c r="L1232" s="234"/>
      <c r="M1232" s="235" t="s">
        <v>19</v>
      </c>
      <c r="N1232" s="236" t="s">
        <v>46</v>
      </c>
      <c r="O1232" s="86"/>
      <c r="P1232" s="217">
        <f>O1232*H1232</f>
        <v>0</v>
      </c>
      <c r="Q1232" s="217">
        <v>0.0029399999999999999</v>
      </c>
      <c r="R1232" s="217">
        <f>Q1232*H1232</f>
        <v>0.01176</v>
      </c>
      <c r="S1232" s="217">
        <v>0</v>
      </c>
      <c r="T1232" s="218">
        <f>S1232*H1232</f>
        <v>0</v>
      </c>
      <c r="U1232" s="40"/>
      <c r="V1232" s="40"/>
      <c r="W1232" s="40"/>
      <c r="X1232" s="40"/>
      <c r="Y1232" s="40"/>
      <c r="Z1232" s="40"/>
      <c r="AA1232" s="40"/>
      <c r="AB1232" s="40"/>
      <c r="AC1232" s="40"/>
      <c r="AD1232" s="40"/>
      <c r="AE1232" s="40"/>
      <c r="AR1232" s="219" t="s">
        <v>986</v>
      </c>
      <c r="AT1232" s="219" t="s">
        <v>212</v>
      </c>
      <c r="AU1232" s="219" t="s">
        <v>85</v>
      </c>
      <c r="AY1232" s="19" t="s">
        <v>147</v>
      </c>
      <c r="BE1232" s="220">
        <f>IF(N1232="základní",J1232,0)</f>
        <v>0</v>
      </c>
      <c r="BF1232" s="220">
        <f>IF(N1232="snížená",J1232,0)</f>
        <v>0</v>
      </c>
      <c r="BG1232" s="220">
        <f>IF(N1232="zákl. přenesená",J1232,0)</f>
        <v>0</v>
      </c>
      <c r="BH1232" s="220">
        <f>IF(N1232="sníž. přenesená",J1232,0)</f>
        <v>0</v>
      </c>
      <c r="BI1232" s="220">
        <f>IF(N1232="nulová",J1232,0)</f>
        <v>0</v>
      </c>
      <c r="BJ1232" s="19" t="s">
        <v>83</v>
      </c>
      <c r="BK1232" s="220">
        <f>ROUND(I1232*H1232,2)</f>
        <v>0</v>
      </c>
      <c r="BL1232" s="19" t="s">
        <v>964</v>
      </c>
      <c r="BM1232" s="219" t="s">
        <v>1127</v>
      </c>
    </row>
    <row r="1233" s="2" customFormat="1" ht="49.05" customHeight="1">
      <c r="A1233" s="40"/>
      <c r="B1233" s="41"/>
      <c r="C1233" s="207" t="s">
        <v>1128</v>
      </c>
      <c r="D1233" s="207" t="s">
        <v>149</v>
      </c>
      <c r="E1233" s="208" t="s">
        <v>1129</v>
      </c>
      <c r="F1233" s="209" t="s">
        <v>1130</v>
      </c>
      <c r="G1233" s="210" t="s">
        <v>189</v>
      </c>
      <c r="H1233" s="211">
        <v>92.814999999999998</v>
      </c>
      <c r="I1233" s="212"/>
      <c r="J1233" s="213">
        <f>ROUND(I1233*H1233,2)</f>
        <v>0</v>
      </c>
      <c r="K1233" s="214"/>
      <c r="L1233" s="46"/>
      <c r="M1233" s="215" t="s">
        <v>19</v>
      </c>
      <c r="N1233" s="216" t="s">
        <v>46</v>
      </c>
      <c r="O1233" s="86"/>
      <c r="P1233" s="217">
        <f>O1233*H1233</f>
        <v>0</v>
      </c>
      <c r="Q1233" s="217">
        <v>0</v>
      </c>
      <c r="R1233" s="217">
        <f>Q1233*H1233</f>
        <v>0</v>
      </c>
      <c r="S1233" s="217">
        <v>0</v>
      </c>
      <c r="T1233" s="218">
        <f>S1233*H1233</f>
        <v>0</v>
      </c>
      <c r="U1233" s="40"/>
      <c r="V1233" s="40"/>
      <c r="W1233" s="40"/>
      <c r="X1233" s="40"/>
      <c r="Y1233" s="40"/>
      <c r="Z1233" s="40"/>
      <c r="AA1233" s="40"/>
      <c r="AB1233" s="40"/>
      <c r="AC1233" s="40"/>
      <c r="AD1233" s="40"/>
      <c r="AE1233" s="40"/>
      <c r="AR1233" s="219" t="s">
        <v>964</v>
      </c>
      <c r="AT1233" s="219" t="s">
        <v>149</v>
      </c>
      <c r="AU1233" s="219" t="s">
        <v>85</v>
      </c>
      <c r="AY1233" s="19" t="s">
        <v>147</v>
      </c>
      <c r="BE1233" s="220">
        <f>IF(N1233="základní",J1233,0)</f>
        <v>0</v>
      </c>
      <c r="BF1233" s="220">
        <f>IF(N1233="snížená",J1233,0)</f>
        <v>0</v>
      </c>
      <c r="BG1233" s="220">
        <f>IF(N1233="zákl. přenesená",J1233,0)</f>
        <v>0</v>
      </c>
      <c r="BH1233" s="220">
        <f>IF(N1233="sníž. přenesená",J1233,0)</f>
        <v>0</v>
      </c>
      <c r="BI1233" s="220">
        <f>IF(N1233="nulová",J1233,0)</f>
        <v>0</v>
      </c>
      <c r="BJ1233" s="19" t="s">
        <v>83</v>
      </c>
      <c r="BK1233" s="220">
        <f>ROUND(I1233*H1233,2)</f>
        <v>0</v>
      </c>
      <c r="BL1233" s="19" t="s">
        <v>964</v>
      </c>
      <c r="BM1233" s="219" t="s">
        <v>1131</v>
      </c>
    </row>
    <row r="1234" s="2" customFormat="1">
      <c r="A1234" s="40"/>
      <c r="B1234" s="41"/>
      <c r="C1234" s="42"/>
      <c r="D1234" s="221" t="s">
        <v>155</v>
      </c>
      <c r="E1234" s="42"/>
      <c r="F1234" s="222" t="s">
        <v>1132</v>
      </c>
      <c r="G1234" s="42"/>
      <c r="H1234" s="42"/>
      <c r="I1234" s="223"/>
      <c r="J1234" s="42"/>
      <c r="K1234" s="42"/>
      <c r="L1234" s="46"/>
      <c r="M1234" s="224"/>
      <c r="N1234" s="225"/>
      <c r="O1234" s="86"/>
      <c r="P1234" s="86"/>
      <c r="Q1234" s="86"/>
      <c r="R1234" s="86"/>
      <c r="S1234" s="86"/>
      <c r="T1234" s="87"/>
      <c r="U1234" s="40"/>
      <c r="V1234" s="40"/>
      <c r="W1234" s="40"/>
      <c r="X1234" s="40"/>
      <c r="Y1234" s="40"/>
      <c r="Z1234" s="40"/>
      <c r="AA1234" s="40"/>
      <c r="AB1234" s="40"/>
      <c r="AC1234" s="40"/>
      <c r="AD1234" s="40"/>
      <c r="AE1234" s="40"/>
      <c r="AT1234" s="19" t="s">
        <v>155</v>
      </c>
      <c r="AU1234" s="19" t="s">
        <v>85</v>
      </c>
    </row>
    <row r="1235" s="12" customFormat="1" ht="22.8" customHeight="1">
      <c r="A1235" s="12"/>
      <c r="B1235" s="191"/>
      <c r="C1235" s="192"/>
      <c r="D1235" s="193" t="s">
        <v>74</v>
      </c>
      <c r="E1235" s="205" t="s">
        <v>1133</v>
      </c>
      <c r="F1235" s="205" t="s">
        <v>1134</v>
      </c>
      <c r="G1235" s="192"/>
      <c r="H1235" s="192"/>
      <c r="I1235" s="195"/>
      <c r="J1235" s="206">
        <f>BK1235</f>
        <v>0</v>
      </c>
      <c r="K1235" s="192"/>
      <c r="L1235" s="197"/>
      <c r="M1235" s="198"/>
      <c r="N1235" s="199"/>
      <c r="O1235" s="199"/>
      <c r="P1235" s="200">
        <f>SUM(P1236:P1239)</f>
        <v>0</v>
      </c>
      <c r="Q1235" s="199"/>
      <c r="R1235" s="200">
        <f>SUM(R1236:R1239)</f>
        <v>0.055219999999999998</v>
      </c>
      <c r="S1235" s="199"/>
      <c r="T1235" s="201">
        <f>SUM(T1236:T1239)</f>
        <v>0</v>
      </c>
      <c r="U1235" s="12"/>
      <c r="V1235" s="12"/>
      <c r="W1235" s="12"/>
      <c r="X1235" s="12"/>
      <c r="Y1235" s="12"/>
      <c r="Z1235" s="12"/>
      <c r="AA1235" s="12"/>
      <c r="AB1235" s="12"/>
      <c r="AC1235" s="12"/>
      <c r="AD1235" s="12"/>
      <c r="AE1235" s="12"/>
      <c r="AR1235" s="202" t="s">
        <v>85</v>
      </c>
      <c r="AT1235" s="203" t="s">
        <v>74</v>
      </c>
      <c r="AU1235" s="203" t="s">
        <v>83</v>
      </c>
      <c r="AY1235" s="202" t="s">
        <v>147</v>
      </c>
      <c r="BK1235" s="204">
        <f>SUM(BK1236:BK1239)</f>
        <v>0</v>
      </c>
    </row>
    <row r="1236" s="2" customFormat="1" ht="24.15" customHeight="1">
      <c r="A1236" s="40"/>
      <c r="B1236" s="41"/>
      <c r="C1236" s="207" t="s">
        <v>1135</v>
      </c>
      <c r="D1236" s="207" t="s">
        <v>149</v>
      </c>
      <c r="E1236" s="208" t="s">
        <v>1136</v>
      </c>
      <c r="F1236" s="209" t="s">
        <v>1137</v>
      </c>
      <c r="G1236" s="210" t="s">
        <v>772</v>
      </c>
      <c r="H1236" s="211">
        <v>16</v>
      </c>
      <c r="I1236" s="212"/>
      <c r="J1236" s="213">
        <f>ROUND(I1236*H1236,2)</f>
        <v>0</v>
      </c>
      <c r="K1236" s="214"/>
      <c r="L1236" s="46"/>
      <c r="M1236" s="215" t="s">
        <v>19</v>
      </c>
      <c r="N1236" s="216" t="s">
        <v>46</v>
      </c>
      <c r="O1236" s="86"/>
      <c r="P1236" s="217">
        <f>O1236*H1236</f>
        <v>0</v>
      </c>
      <c r="Q1236" s="217">
        <v>0.0021199999999999999</v>
      </c>
      <c r="R1236" s="217">
        <f>Q1236*H1236</f>
        <v>0.033919999999999999</v>
      </c>
      <c r="S1236" s="217">
        <v>0</v>
      </c>
      <c r="T1236" s="218">
        <f>S1236*H1236</f>
        <v>0</v>
      </c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R1236" s="219" t="s">
        <v>964</v>
      </c>
      <c r="AT1236" s="219" t="s">
        <v>149</v>
      </c>
      <c r="AU1236" s="219" t="s">
        <v>85</v>
      </c>
      <c r="AY1236" s="19" t="s">
        <v>147</v>
      </c>
      <c r="BE1236" s="220">
        <f>IF(N1236="základní",J1236,0)</f>
        <v>0</v>
      </c>
      <c r="BF1236" s="220">
        <f>IF(N1236="snížená",J1236,0)</f>
        <v>0</v>
      </c>
      <c r="BG1236" s="220">
        <f>IF(N1236="zákl. přenesená",J1236,0)</f>
        <v>0</v>
      </c>
      <c r="BH1236" s="220">
        <f>IF(N1236="sníž. přenesená",J1236,0)</f>
        <v>0</v>
      </c>
      <c r="BI1236" s="220">
        <f>IF(N1236="nulová",J1236,0)</f>
        <v>0</v>
      </c>
      <c r="BJ1236" s="19" t="s">
        <v>83</v>
      </c>
      <c r="BK1236" s="220">
        <f>ROUND(I1236*H1236,2)</f>
        <v>0</v>
      </c>
      <c r="BL1236" s="19" t="s">
        <v>964</v>
      </c>
      <c r="BM1236" s="219" t="s">
        <v>1138</v>
      </c>
    </row>
    <row r="1237" s="2" customFormat="1">
      <c r="A1237" s="40"/>
      <c r="B1237" s="41"/>
      <c r="C1237" s="42"/>
      <c r="D1237" s="221" t="s">
        <v>155</v>
      </c>
      <c r="E1237" s="42"/>
      <c r="F1237" s="222" t="s">
        <v>1139</v>
      </c>
      <c r="G1237" s="42"/>
      <c r="H1237" s="42"/>
      <c r="I1237" s="223"/>
      <c r="J1237" s="42"/>
      <c r="K1237" s="42"/>
      <c r="L1237" s="46"/>
      <c r="M1237" s="224"/>
      <c r="N1237" s="225"/>
      <c r="O1237" s="86"/>
      <c r="P1237" s="86"/>
      <c r="Q1237" s="86"/>
      <c r="R1237" s="86"/>
      <c r="S1237" s="86"/>
      <c r="T1237" s="87"/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T1237" s="19" t="s">
        <v>155</v>
      </c>
      <c r="AU1237" s="19" t="s">
        <v>85</v>
      </c>
    </row>
    <row r="1238" s="2" customFormat="1" ht="24.15" customHeight="1">
      <c r="A1238" s="40"/>
      <c r="B1238" s="41"/>
      <c r="C1238" s="207" t="s">
        <v>1140</v>
      </c>
      <c r="D1238" s="207" t="s">
        <v>149</v>
      </c>
      <c r="E1238" s="208" t="s">
        <v>1141</v>
      </c>
      <c r="F1238" s="209" t="s">
        <v>1142</v>
      </c>
      <c r="G1238" s="210" t="s">
        <v>772</v>
      </c>
      <c r="H1238" s="211">
        <v>10</v>
      </c>
      <c r="I1238" s="212"/>
      <c r="J1238" s="213">
        <f>ROUND(I1238*H1238,2)</f>
        <v>0</v>
      </c>
      <c r="K1238" s="214"/>
      <c r="L1238" s="46"/>
      <c r="M1238" s="215" t="s">
        <v>19</v>
      </c>
      <c r="N1238" s="216" t="s">
        <v>46</v>
      </c>
      <c r="O1238" s="86"/>
      <c r="P1238" s="217">
        <f>O1238*H1238</f>
        <v>0</v>
      </c>
      <c r="Q1238" s="217">
        <v>0.0021299999999999999</v>
      </c>
      <c r="R1238" s="217">
        <f>Q1238*H1238</f>
        <v>0.021299999999999999</v>
      </c>
      <c r="S1238" s="217">
        <v>0</v>
      </c>
      <c r="T1238" s="218">
        <f>S1238*H1238</f>
        <v>0</v>
      </c>
      <c r="U1238" s="40"/>
      <c r="V1238" s="40"/>
      <c r="W1238" s="40"/>
      <c r="X1238" s="40"/>
      <c r="Y1238" s="40"/>
      <c r="Z1238" s="40"/>
      <c r="AA1238" s="40"/>
      <c r="AB1238" s="40"/>
      <c r="AC1238" s="40"/>
      <c r="AD1238" s="40"/>
      <c r="AE1238" s="40"/>
      <c r="AR1238" s="219" t="s">
        <v>964</v>
      </c>
      <c r="AT1238" s="219" t="s">
        <v>149</v>
      </c>
      <c r="AU1238" s="219" t="s">
        <v>85</v>
      </c>
      <c r="AY1238" s="19" t="s">
        <v>147</v>
      </c>
      <c r="BE1238" s="220">
        <f>IF(N1238="základní",J1238,0)</f>
        <v>0</v>
      </c>
      <c r="BF1238" s="220">
        <f>IF(N1238="snížená",J1238,0)</f>
        <v>0</v>
      </c>
      <c r="BG1238" s="220">
        <f>IF(N1238="zákl. přenesená",J1238,0)</f>
        <v>0</v>
      </c>
      <c r="BH1238" s="220">
        <f>IF(N1238="sníž. přenesená",J1238,0)</f>
        <v>0</v>
      </c>
      <c r="BI1238" s="220">
        <f>IF(N1238="nulová",J1238,0)</f>
        <v>0</v>
      </c>
      <c r="BJ1238" s="19" t="s">
        <v>83</v>
      </c>
      <c r="BK1238" s="220">
        <f>ROUND(I1238*H1238,2)</f>
        <v>0</v>
      </c>
      <c r="BL1238" s="19" t="s">
        <v>964</v>
      </c>
      <c r="BM1238" s="219" t="s">
        <v>1143</v>
      </c>
    </row>
    <row r="1239" s="2" customFormat="1">
      <c r="A1239" s="40"/>
      <c r="B1239" s="41"/>
      <c r="C1239" s="42"/>
      <c r="D1239" s="221" t="s">
        <v>155</v>
      </c>
      <c r="E1239" s="42"/>
      <c r="F1239" s="222" t="s">
        <v>1144</v>
      </c>
      <c r="G1239" s="42"/>
      <c r="H1239" s="42"/>
      <c r="I1239" s="223"/>
      <c r="J1239" s="42"/>
      <c r="K1239" s="42"/>
      <c r="L1239" s="46"/>
      <c r="M1239" s="224"/>
      <c r="N1239" s="225"/>
      <c r="O1239" s="86"/>
      <c r="P1239" s="86"/>
      <c r="Q1239" s="86"/>
      <c r="R1239" s="86"/>
      <c r="S1239" s="86"/>
      <c r="T1239" s="87"/>
      <c r="U1239" s="40"/>
      <c r="V1239" s="40"/>
      <c r="W1239" s="40"/>
      <c r="X1239" s="40"/>
      <c r="Y1239" s="40"/>
      <c r="Z1239" s="40"/>
      <c r="AA1239" s="40"/>
      <c r="AB1239" s="40"/>
      <c r="AC1239" s="40"/>
      <c r="AD1239" s="40"/>
      <c r="AE1239" s="40"/>
      <c r="AT1239" s="19" t="s">
        <v>155</v>
      </c>
      <c r="AU1239" s="19" t="s">
        <v>85</v>
      </c>
    </row>
    <row r="1240" s="12" customFormat="1" ht="22.8" customHeight="1">
      <c r="A1240" s="12"/>
      <c r="B1240" s="191"/>
      <c r="C1240" s="192"/>
      <c r="D1240" s="193" t="s">
        <v>74</v>
      </c>
      <c r="E1240" s="205" t="s">
        <v>1145</v>
      </c>
      <c r="F1240" s="205" t="s">
        <v>1146</v>
      </c>
      <c r="G1240" s="192"/>
      <c r="H1240" s="192"/>
      <c r="I1240" s="195"/>
      <c r="J1240" s="206">
        <f>BK1240</f>
        <v>0</v>
      </c>
      <c r="K1240" s="192"/>
      <c r="L1240" s="197"/>
      <c r="M1240" s="198"/>
      <c r="N1240" s="199"/>
      <c r="O1240" s="199"/>
      <c r="P1240" s="200">
        <f>SUM(P1241:P1251)</f>
        <v>0</v>
      </c>
      <c r="Q1240" s="199"/>
      <c r="R1240" s="200">
        <f>SUM(R1241:R1251)</f>
        <v>0.028657799999999997</v>
      </c>
      <c r="S1240" s="199"/>
      <c r="T1240" s="201">
        <f>SUM(T1241:T1251)</f>
        <v>0.0218</v>
      </c>
      <c r="U1240" s="12"/>
      <c r="V1240" s="12"/>
      <c r="W1240" s="12"/>
      <c r="X1240" s="12"/>
      <c r="Y1240" s="12"/>
      <c r="Z1240" s="12"/>
      <c r="AA1240" s="12"/>
      <c r="AB1240" s="12"/>
      <c r="AC1240" s="12"/>
      <c r="AD1240" s="12"/>
      <c r="AE1240" s="12"/>
      <c r="AR1240" s="202" t="s">
        <v>85</v>
      </c>
      <c r="AT1240" s="203" t="s">
        <v>74</v>
      </c>
      <c r="AU1240" s="203" t="s">
        <v>83</v>
      </c>
      <c r="AY1240" s="202" t="s">
        <v>147</v>
      </c>
      <c r="BK1240" s="204">
        <f>SUM(BK1241:BK1251)</f>
        <v>0</v>
      </c>
    </row>
    <row r="1241" s="2" customFormat="1" ht="37.8" customHeight="1">
      <c r="A1241" s="40"/>
      <c r="B1241" s="41"/>
      <c r="C1241" s="207" t="s">
        <v>1147</v>
      </c>
      <c r="D1241" s="207" t="s">
        <v>149</v>
      </c>
      <c r="E1241" s="208" t="s">
        <v>1148</v>
      </c>
      <c r="F1241" s="209" t="s">
        <v>1149</v>
      </c>
      <c r="G1241" s="210" t="s">
        <v>772</v>
      </c>
      <c r="H1241" s="211">
        <v>16</v>
      </c>
      <c r="I1241" s="212"/>
      <c r="J1241" s="213">
        <f>ROUND(I1241*H1241,2)</f>
        <v>0</v>
      </c>
      <c r="K1241" s="214"/>
      <c r="L1241" s="46"/>
      <c r="M1241" s="215" t="s">
        <v>19</v>
      </c>
      <c r="N1241" s="216" t="s">
        <v>46</v>
      </c>
      <c r="O1241" s="86"/>
      <c r="P1241" s="217">
        <f>O1241*H1241</f>
        <v>0</v>
      </c>
      <c r="Q1241" s="217">
        <v>0</v>
      </c>
      <c r="R1241" s="217">
        <f>Q1241*H1241</f>
        <v>0</v>
      </c>
      <c r="S1241" s="217">
        <v>0.0012999999999999999</v>
      </c>
      <c r="T1241" s="218">
        <f>S1241*H1241</f>
        <v>0.020799999999999999</v>
      </c>
      <c r="U1241" s="40"/>
      <c r="V1241" s="40"/>
      <c r="W1241" s="40"/>
      <c r="X1241" s="40"/>
      <c r="Y1241" s="40"/>
      <c r="Z1241" s="40"/>
      <c r="AA1241" s="40"/>
      <c r="AB1241" s="40"/>
      <c r="AC1241" s="40"/>
      <c r="AD1241" s="40"/>
      <c r="AE1241" s="40"/>
      <c r="AR1241" s="219" t="s">
        <v>964</v>
      </c>
      <c r="AT1241" s="219" t="s">
        <v>149</v>
      </c>
      <c r="AU1241" s="219" t="s">
        <v>85</v>
      </c>
      <c r="AY1241" s="19" t="s">
        <v>147</v>
      </c>
      <c r="BE1241" s="220">
        <f>IF(N1241="základní",J1241,0)</f>
        <v>0</v>
      </c>
      <c r="BF1241" s="220">
        <f>IF(N1241="snížená",J1241,0)</f>
        <v>0</v>
      </c>
      <c r="BG1241" s="220">
        <f>IF(N1241="zákl. přenesená",J1241,0)</f>
        <v>0</v>
      </c>
      <c r="BH1241" s="220">
        <f>IF(N1241="sníž. přenesená",J1241,0)</f>
        <v>0</v>
      </c>
      <c r="BI1241" s="220">
        <f>IF(N1241="nulová",J1241,0)</f>
        <v>0</v>
      </c>
      <c r="BJ1241" s="19" t="s">
        <v>83</v>
      </c>
      <c r="BK1241" s="220">
        <f>ROUND(I1241*H1241,2)</f>
        <v>0</v>
      </c>
      <c r="BL1241" s="19" t="s">
        <v>964</v>
      </c>
      <c r="BM1241" s="219" t="s">
        <v>1150</v>
      </c>
    </row>
    <row r="1242" s="2" customFormat="1">
      <c r="A1242" s="40"/>
      <c r="B1242" s="41"/>
      <c r="C1242" s="42"/>
      <c r="D1242" s="221" t="s">
        <v>155</v>
      </c>
      <c r="E1242" s="42"/>
      <c r="F1242" s="222" t="s">
        <v>1151</v>
      </c>
      <c r="G1242" s="42"/>
      <c r="H1242" s="42"/>
      <c r="I1242" s="223"/>
      <c r="J1242" s="42"/>
      <c r="K1242" s="42"/>
      <c r="L1242" s="46"/>
      <c r="M1242" s="224"/>
      <c r="N1242" s="225"/>
      <c r="O1242" s="86"/>
      <c r="P1242" s="86"/>
      <c r="Q1242" s="86"/>
      <c r="R1242" s="86"/>
      <c r="S1242" s="86"/>
      <c r="T1242" s="87"/>
      <c r="U1242" s="40"/>
      <c r="V1242" s="40"/>
      <c r="W1242" s="40"/>
      <c r="X1242" s="40"/>
      <c r="Y1242" s="40"/>
      <c r="Z1242" s="40"/>
      <c r="AA1242" s="40"/>
      <c r="AB1242" s="40"/>
      <c r="AC1242" s="40"/>
      <c r="AD1242" s="40"/>
      <c r="AE1242" s="40"/>
      <c r="AT1242" s="19" t="s">
        <v>155</v>
      </c>
      <c r="AU1242" s="19" t="s">
        <v>85</v>
      </c>
    </row>
    <row r="1243" s="2" customFormat="1" ht="37.8" customHeight="1">
      <c r="A1243" s="40"/>
      <c r="B1243" s="41"/>
      <c r="C1243" s="207" t="s">
        <v>1152</v>
      </c>
      <c r="D1243" s="207" t="s">
        <v>149</v>
      </c>
      <c r="E1243" s="208" t="s">
        <v>1153</v>
      </c>
      <c r="F1243" s="209" t="s">
        <v>1154</v>
      </c>
      <c r="G1243" s="210" t="s">
        <v>772</v>
      </c>
      <c r="H1243" s="211">
        <v>1</v>
      </c>
      <c r="I1243" s="212"/>
      <c r="J1243" s="213">
        <f>ROUND(I1243*H1243,2)</f>
        <v>0</v>
      </c>
      <c r="K1243" s="214"/>
      <c r="L1243" s="46"/>
      <c r="M1243" s="215" t="s">
        <v>19</v>
      </c>
      <c r="N1243" s="216" t="s">
        <v>46</v>
      </c>
      <c r="O1243" s="86"/>
      <c r="P1243" s="217">
        <f>O1243*H1243</f>
        <v>0</v>
      </c>
      <c r="Q1243" s="217">
        <v>0</v>
      </c>
      <c r="R1243" s="217">
        <f>Q1243*H1243</f>
        <v>0</v>
      </c>
      <c r="S1243" s="217">
        <v>0.001</v>
      </c>
      <c r="T1243" s="218">
        <f>S1243*H1243</f>
        <v>0.001</v>
      </c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R1243" s="219" t="s">
        <v>964</v>
      </c>
      <c r="AT1243" s="219" t="s">
        <v>149</v>
      </c>
      <c r="AU1243" s="219" t="s">
        <v>85</v>
      </c>
      <c r="AY1243" s="19" t="s">
        <v>147</v>
      </c>
      <c r="BE1243" s="220">
        <f>IF(N1243="základní",J1243,0)</f>
        <v>0</v>
      </c>
      <c r="BF1243" s="220">
        <f>IF(N1243="snížená",J1243,0)</f>
        <v>0</v>
      </c>
      <c r="BG1243" s="220">
        <f>IF(N1243="zákl. přenesená",J1243,0)</f>
        <v>0</v>
      </c>
      <c r="BH1243" s="220">
        <f>IF(N1243="sníž. přenesená",J1243,0)</f>
        <v>0</v>
      </c>
      <c r="BI1243" s="220">
        <f>IF(N1243="nulová",J1243,0)</f>
        <v>0</v>
      </c>
      <c r="BJ1243" s="19" t="s">
        <v>83</v>
      </c>
      <c r="BK1243" s="220">
        <f>ROUND(I1243*H1243,2)</f>
        <v>0</v>
      </c>
      <c r="BL1243" s="19" t="s">
        <v>964</v>
      </c>
      <c r="BM1243" s="219" t="s">
        <v>1155</v>
      </c>
    </row>
    <row r="1244" s="2" customFormat="1">
      <c r="A1244" s="40"/>
      <c r="B1244" s="41"/>
      <c r="C1244" s="42"/>
      <c r="D1244" s="221" t="s">
        <v>155</v>
      </c>
      <c r="E1244" s="42"/>
      <c r="F1244" s="222" t="s">
        <v>1156</v>
      </c>
      <c r="G1244" s="42"/>
      <c r="H1244" s="42"/>
      <c r="I1244" s="223"/>
      <c r="J1244" s="42"/>
      <c r="K1244" s="42"/>
      <c r="L1244" s="46"/>
      <c r="M1244" s="224"/>
      <c r="N1244" s="225"/>
      <c r="O1244" s="86"/>
      <c r="P1244" s="86"/>
      <c r="Q1244" s="86"/>
      <c r="R1244" s="86"/>
      <c r="S1244" s="86"/>
      <c r="T1244" s="87"/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T1244" s="19" t="s">
        <v>155</v>
      </c>
      <c r="AU1244" s="19" t="s">
        <v>85</v>
      </c>
    </row>
    <row r="1245" s="2" customFormat="1" ht="37.8" customHeight="1">
      <c r="A1245" s="40"/>
      <c r="B1245" s="41"/>
      <c r="C1245" s="207" t="s">
        <v>1157</v>
      </c>
      <c r="D1245" s="207" t="s">
        <v>149</v>
      </c>
      <c r="E1245" s="208" t="s">
        <v>1158</v>
      </c>
      <c r="F1245" s="209" t="s">
        <v>1159</v>
      </c>
      <c r="G1245" s="210" t="s">
        <v>278</v>
      </c>
      <c r="H1245" s="211">
        <v>176.90000000000001</v>
      </c>
      <c r="I1245" s="212"/>
      <c r="J1245" s="213">
        <f>ROUND(I1245*H1245,2)</f>
        <v>0</v>
      </c>
      <c r="K1245" s="214"/>
      <c r="L1245" s="46"/>
      <c r="M1245" s="215" t="s">
        <v>19</v>
      </c>
      <c r="N1245" s="216" t="s">
        <v>46</v>
      </c>
      <c r="O1245" s="86"/>
      <c r="P1245" s="217">
        <f>O1245*H1245</f>
        <v>0</v>
      </c>
      <c r="Q1245" s="217">
        <v>0</v>
      </c>
      <c r="R1245" s="217">
        <f>Q1245*H1245</f>
        <v>0</v>
      </c>
      <c r="S1245" s="217">
        <v>0</v>
      </c>
      <c r="T1245" s="218">
        <f>S1245*H1245</f>
        <v>0</v>
      </c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R1245" s="219" t="s">
        <v>964</v>
      </c>
      <c r="AT1245" s="219" t="s">
        <v>149</v>
      </c>
      <c r="AU1245" s="219" t="s">
        <v>85</v>
      </c>
      <c r="AY1245" s="19" t="s">
        <v>147</v>
      </c>
      <c r="BE1245" s="220">
        <f>IF(N1245="základní",J1245,0)</f>
        <v>0</v>
      </c>
      <c r="BF1245" s="220">
        <f>IF(N1245="snížená",J1245,0)</f>
        <v>0</v>
      </c>
      <c r="BG1245" s="220">
        <f>IF(N1245="zákl. přenesená",J1245,0)</f>
        <v>0</v>
      </c>
      <c r="BH1245" s="220">
        <f>IF(N1245="sníž. přenesená",J1245,0)</f>
        <v>0</v>
      </c>
      <c r="BI1245" s="220">
        <f>IF(N1245="nulová",J1245,0)</f>
        <v>0</v>
      </c>
      <c r="BJ1245" s="19" t="s">
        <v>83</v>
      </c>
      <c r="BK1245" s="220">
        <f>ROUND(I1245*H1245,2)</f>
        <v>0</v>
      </c>
      <c r="BL1245" s="19" t="s">
        <v>964</v>
      </c>
      <c r="BM1245" s="219" t="s">
        <v>1160</v>
      </c>
    </row>
    <row r="1246" s="2" customFormat="1">
      <c r="A1246" s="40"/>
      <c r="B1246" s="41"/>
      <c r="C1246" s="42"/>
      <c r="D1246" s="221" t="s">
        <v>155</v>
      </c>
      <c r="E1246" s="42"/>
      <c r="F1246" s="222" t="s">
        <v>1161</v>
      </c>
      <c r="G1246" s="42"/>
      <c r="H1246" s="42"/>
      <c r="I1246" s="223"/>
      <c r="J1246" s="42"/>
      <c r="K1246" s="42"/>
      <c r="L1246" s="46"/>
      <c r="M1246" s="224"/>
      <c r="N1246" s="225"/>
      <c r="O1246" s="86"/>
      <c r="P1246" s="86"/>
      <c r="Q1246" s="86"/>
      <c r="R1246" s="86"/>
      <c r="S1246" s="86"/>
      <c r="T1246" s="87"/>
      <c r="U1246" s="40"/>
      <c r="V1246" s="40"/>
      <c r="W1246" s="40"/>
      <c r="X1246" s="40"/>
      <c r="Y1246" s="40"/>
      <c r="Z1246" s="40"/>
      <c r="AA1246" s="40"/>
      <c r="AB1246" s="40"/>
      <c r="AC1246" s="40"/>
      <c r="AD1246" s="40"/>
      <c r="AE1246" s="40"/>
      <c r="AT1246" s="19" t="s">
        <v>155</v>
      </c>
      <c r="AU1246" s="19" t="s">
        <v>85</v>
      </c>
    </row>
    <row r="1247" s="14" customFormat="1">
      <c r="A1247" s="14"/>
      <c r="B1247" s="248"/>
      <c r="C1247" s="249"/>
      <c r="D1247" s="239" t="s">
        <v>217</v>
      </c>
      <c r="E1247" s="250" t="s">
        <v>19</v>
      </c>
      <c r="F1247" s="251" t="s">
        <v>1162</v>
      </c>
      <c r="G1247" s="249"/>
      <c r="H1247" s="250" t="s">
        <v>19</v>
      </c>
      <c r="I1247" s="252"/>
      <c r="J1247" s="249"/>
      <c r="K1247" s="249"/>
      <c r="L1247" s="253"/>
      <c r="M1247" s="254"/>
      <c r="N1247" s="255"/>
      <c r="O1247" s="255"/>
      <c r="P1247" s="255"/>
      <c r="Q1247" s="255"/>
      <c r="R1247" s="255"/>
      <c r="S1247" s="255"/>
      <c r="T1247" s="256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7" t="s">
        <v>217</v>
      </c>
      <c r="AU1247" s="257" t="s">
        <v>85</v>
      </c>
      <c r="AV1247" s="14" t="s">
        <v>83</v>
      </c>
      <c r="AW1247" s="14" t="s">
        <v>37</v>
      </c>
      <c r="AX1247" s="14" t="s">
        <v>75</v>
      </c>
      <c r="AY1247" s="257" t="s">
        <v>147</v>
      </c>
    </row>
    <row r="1248" s="14" customFormat="1">
      <c r="A1248" s="14"/>
      <c r="B1248" s="248"/>
      <c r="C1248" s="249"/>
      <c r="D1248" s="239" t="s">
        <v>217</v>
      </c>
      <c r="E1248" s="250" t="s">
        <v>19</v>
      </c>
      <c r="F1248" s="251" t="s">
        <v>1163</v>
      </c>
      <c r="G1248" s="249"/>
      <c r="H1248" s="250" t="s">
        <v>19</v>
      </c>
      <c r="I1248" s="252"/>
      <c r="J1248" s="249"/>
      <c r="K1248" s="249"/>
      <c r="L1248" s="253"/>
      <c r="M1248" s="254"/>
      <c r="N1248" s="255"/>
      <c r="O1248" s="255"/>
      <c r="P1248" s="255"/>
      <c r="Q1248" s="255"/>
      <c r="R1248" s="255"/>
      <c r="S1248" s="255"/>
      <c r="T1248" s="256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7" t="s">
        <v>217</v>
      </c>
      <c r="AU1248" s="257" t="s">
        <v>85</v>
      </c>
      <c r="AV1248" s="14" t="s">
        <v>83</v>
      </c>
      <c r="AW1248" s="14" t="s">
        <v>37</v>
      </c>
      <c r="AX1248" s="14" t="s">
        <v>75</v>
      </c>
      <c r="AY1248" s="257" t="s">
        <v>147</v>
      </c>
    </row>
    <row r="1249" s="13" customFormat="1">
      <c r="A1249" s="13"/>
      <c r="B1249" s="237"/>
      <c r="C1249" s="238"/>
      <c r="D1249" s="239" t="s">
        <v>217</v>
      </c>
      <c r="E1249" s="258" t="s">
        <v>19</v>
      </c>
      <c r="F1249" s="240" t="s">
        <v>1164</v>
      </c>
      <c r="G1249" s="238"/>
      <c r="H1249" s="241">
        <v>176.90000000000001</v>
      </c>
      <c r="I1249" s="242"/>
      <c r="J1249" s="238"/>
      <c r="K1249" s="238"/>
      <c r="L1249" s="243"/>
      <c r="M1249" s="244"/>
      <c r="N1249" s="245"/>
      <c r="O1249" s="245"/>
      <c r="P1249" s="245"/>
      <c r="Q1249" s="245"/>
      <c r="R1249" s="245"/>
      <c r="S1249" s="245"/>
      <c r="T1249" s="246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7" t="s">
        <v>217</v>
      </c>
      <c r="AU1249" s="247" t="s">
        <v>85</v>
      </c>
      <c r="AV1249" s="13" t="s">
        <v>85</v>
      </c>
      <c r="AW1249" s="13" t="s">
        <v>37</v>
      </c>
      <c r="AX1249" s="13" t="s">
        <v>83</v>
      </c>
      <c r="AY1249" s="247" t="s">
        <v>147</v>
      </c>
    </row>
    <row r="1250" s="2" customFormat="1" ht="16.5" customHeight="1">
      <c r="A1250" s="40"/>
      <c r="B1250" s="41"/>
      <c r="C1250" s="226" t="s">
        <v>685</v>
      </c>
      <c r="D1250" s="226" t="s">
        <v>212</v>
      </c>
      <c r="E1250" s="227" t="s">
        <v>1165</v>
      </c>
      <c r="F1250" s="228" t="s">
        <v>1166</v>
      </c>
      <c r="G1250" s="229" t="s">
        <v>278</v>
      </c>
      <c r="H1250" s="230">
        <v>191.05199999999999</v>
      </c>
      <c r="I1250" s="231"/>
      <c r="J1250" s="232">
        <f>ROUND(I1250*H1250,2)</f>
        <v>0</v>
      </c>
      <c r="K1250" s="233"/>
      <c r="L1250" s="234"/>
      <c r="M1250" s="235" t="s">
        <v>19</v>
      </c>
      <c r="N1250" s="236" t="s">
        <v>46</v>
      </c>
      <c r="O1250" s="86"/>
      <c r="P1250" s="217">
        <f>O1250*H1250</f>
        <v>0</v>
      </c>
      <c r="Q1250" s="217">
        <v>0.00014999999999999999</v>
      </c>
      <c r="R1250" s="217">
        <f>Q1250*H1250</f>
        <v>0.028657799999999997</v>
      </c>
      <c r="S1250" s="217">
        <v>0</v>
      </c>
      <c r="T1250" s="218">
        <f>S1250*H1250</f>
        <v>0</v>
      </c>
      <c r="U1250" s="40"/>
      <c r="V1250" s="40"/>
      <c r="W1250" s="40"/>
      <c r="X1250" s="40"/>
      <c r="Y1250" s="40"/>
      <c r="Z1250" s="40"/>
      <c r="AA1250" s="40"/>
      <c r="AB1250" s="40"/>
      <c r="AC1250" s="40"/>
      <c r="AD1250" s="40"/>
      <c r="AE1250" s="40"/>
      <c r="AR1250" s="219" t="s">
        <v>986</v>
      </c>
      <c r="AT1250" s="219" t="s">
        <v>212</v>
      </c>
      <c r="AU1250" s="219" t="s">
        <v>85</v>
      </c>
      <c r="AY1250" s="19" t="s">
        <v>147</v>
      </c>
      <c r="BE1250" s="220">
        <f>IF(N1250="základní",J1250,0)</f>
        <v>0</v>
      </c>
      <c r="BF1250" s="220">
        <f>IF(N1250="snížená",J1250,0)</f>
        <v>0</v>
      </c>
      <c r="BG1250" s="220">
        <f>IF(N1250="zákl. přenesená",J1250,0)</f>
        <v>0</v>
      </c>
      <c r="BH1250" s="220">
        <f>IF(N1250="sníž. přenesená",J1250,0)</f>
        <v>0</v>
      </c>
      <c r="BI1250" s="220">
        <f>IF(N1250="nulová",J1250,0)</f>
        <v>0</v>
      </c>
      <c r="BJ1250" s="19" t="s">
        <v>83</v>
      </c>
      <c r="BK1250" s="220">
        <f>ROUND(I1250*H1250,2)</f>
        <v>0</v>
      </c>
      <c r="BL1250" s="19" t="s">
        <v>964</v>
      </c>
      <c r="BM1250" s="219" t="s">
        <v>1167</v>
      </c>
    </row>
    <row r="1251" s="13" customFormat="1">
      <c r="A1251" s="13"/>
      <c r="B1251" s="237"/>
      <c r="C1251" s="238"/>
      <c r="D1251" s="239" t="s">
        <v>217</v>
      </c>
      <c r="E1251" s="238"/>
      <c r="F1251" s="240" t="s">
        <v>1168</v>
      </c>
      <c r="G1251" s="238"/>
      <c r="H1251" s="241">
        <v>191.05199999999999</v>
      </c>
      <c r="I1251" s="242"/>
      <c r="J1251" s="238"/>
      <c r="K1251" s="238"/>
      <c r="L1251" s="243"/>
      <c r="M1251" s="244"/>
      <c r="N1251" s="245"/>
      <c r="O1251" s="245"/>
      <c r="P1251" s="245"/>
      <c r="Q1251" s="245"/>
      <c r="R1251" s="245"/>
      <c r="S1251" s="245"/>
      <c r="T1251" s="246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7" t="s">
        <v>217</v>
      </c>
      <c r="AU1251" s="247" t="s">
        <v>85</v>
      </c>
      <c r="AV1251" s="13" t="s">
        <v>85</v>
      </c>
      <c r="AW1251" s="13" t="s">
        <v>4</v>
      </c>
      <c r="AX1251" s="13" t="s">
        <v>83</v>
      </c>
      <c r="AY1251" s="247" t="s">
        <v>147</v>
      </c>
    </row>
    <row r="1252" s="12" customFormat="1" ht="22.8" customHeight="1">
      <c r="A1252" s="12"/>
      <c r="B1252" s="191"/>
      <c r="C1252" s="192"/>
      <c r="D1252" s="193" t="s">
        <v>74</v>
      </c>
      <c r="E1252" s="205" t="s">
        <v>1169</v>
      </c>
      <c r="F1252" s="205" t="s">
        <v>1170</v>
      </c>
      <c r="G1252" s="192"/>
      <c r="H1252" s="192"/>
      <c r="I1252" s="195"/>
      <c r="J1252" s="206">
        <f>BK1252</f>
        <v>0</v>
      </c>
      <c r="K1252" s="192"/>
      <c r="L1252" s="197"/>
      <c r="M1252" s="198"/>
      <c r="N1252" s="199"/>
      <c r="O1252" s="199"/>
      <c r="P1252" s="200">
        <f>SUM(P1253:P1262)</f>
        <v>0</v>
      </c>
      <c r="Q1252" s="199"/>
      <c r="R1252" s="200">
        <f>SUM(R1253:R1262)</f>
        <v>0.0050000000000000001</v>
      </c>
      <c r="S1252" s="199"/>
      <c r="T1252" s="201">
        <f>SUM(T1253:T1262)</f>
        <v>0.028000000000000001</v>
      </c>
      <c r="U1252" s="12"/>
      <c r="V1252" s="12"/>
      <c r="W1252" s="12"/>
      <c r="X1252" s="12"/>
      <c r="Y1252" s="12"/>
      <c r="Z1252" s="12"/>
      <c r="AA1252" s="12"/>
      <c r="AB1252" s="12"/>
      <c r="AC1252" s="12"/>
      <c r="AD1252" s="12"/>
      <c r="AE1252" s="12"/>
      <c r="AR1252" s="202" t="s">
        <v>85</v>
      </c>
      <c r="AT1252" s="203" t="s">
        <v>74</v>
      </c>
      <c r="AU1252" s="203" t="s">
        <v>83</v>
      </c>
      <c r="AY1252" s="202" t="s">
        <v>147</v>
      </c>
      <c r="BK1252" s="204">
        <f>SUM(BK1253:BK1262)</f>
        <v>0</v>
      </c>
    </row>
    <row r="1253" s="2" customFormat="1" ht="24.15" customHeight="1">
      <c r="A1253" s="40"/>
      <c r="B1253" s="41"/>
      <c r="C1253" s="207" t="s">
        <v>1171</v>
      </c>
      <c r="D1253" s="207" t="s">
        <v>149</v>
      </c>
      <c r="E1253" s="208" t="s">
        <v>1172</v>
      </c>
      <c r="F1253" s="209" t="s">
        <v>1173</v>
      </c>
      <c r="G1253" s="210" t="s">
        <v>772</v>
      </c>
      <c r="H1253" s="211">
        <v>1</v>
      </c>
      <c r="I1253" s="212"/>
      <c r="J1253" s="213">
        <f>ROUND(I1253*H1253,2)</f>
        <v>0</v>
      </c>
      <c r="K1253" s="214"/>
      <c r="L1253" s="46"/>
      <c r="M1253" s="215" t="s">
        <v>19</v>
      </c>
      <c r="N1253" s="216" t="s">
        <v>46</v>
      </c>
      <c r="O1253" s="86"/>
      <c r="P1253" s="217">
        <f>O1253*H1253</f>
        <v>0</v>
      </c>
      <c r="Q1253" s="217">
        <v>0</v>
      </c>
      <c r="R1253" s="217">
        <f>Q1253*H1253</f>
        <v>0</v>
      </c>
      <c r="S1253" s="217">
        <v>0</v>
      </c>
      <c r="T1253" s="218">
        <f>S1253*H1253</f>
        <v>0</v>
      </c>
      <c r="U1253" s="40"/>
      <c r="V1253" s="40"/>
      <c r="W1253" s="40"/>
      <c r="X1253" s="40"/>
      <c r="Y1253" s="40"/>
      <c r="Z1253" s="40"/>
      <c r="AA1253" s="40"/>
      <c r="AB1253" s="40"/>
      <c r="AC1253" s="40"/>
      <c r="AD1253" s="40"/>
      <c r="AE1253" s="40"/>
      <c r="AR1253" s="219" t="s">
        <v>964</v>
      </c>
      <c r="AT1253" s="219" t="s">
        <v>149</v>
      </c>
      <c r="AU1253" s="219" t="s">
        <v>85</v>
      </c>
      <c r="AY1253" s="19" t="s">
        <v>147</v>
      </c>
      <c r="BE1253" s="220">
        <f>IF(N1253="základní",J1253,0)</f>
        <v>0</v>
      </c>
      <c r="BF1253" s="220">
        <f>IF(N1253="snížená",J1253,0)</f>
        <v>0</v>
      </c>
      <c r="BG1253" s="220">
        <f>IF(N1253="zákl. přenesená",J1253,0)</f>
        <v>0</v>
      </c>
      <c r="BH1253" s="220">
        <f>IF(N1253="sníž. přenesená",J1253,0)</f>
        <v>0</v>
      </c>
      <c r="BI1253" s="220">
        <f>IF(N1253="nulová",J1253,0)</f>
        <v>0</v>
      </c>
      <c r="BJ1253" s="19" t="s">
        <v>83</v>
      </c>
      <c r="BK1253" s="220">
        <f>ROUND(I1253*H1253,2)</f>
        <v>0</v>
      </c>
      <c r="BL1253" s="19" t="s">
        <v>964</v>
      </c>
      <c r="BM1253" s="219" t="s">
        <v>1174</v>
      </c>
    </row>
    <row r="1254" s="2" customFormat="1" ht="24.15" customHeight="1">
      <c r="A1254" s="40"/>
      <c r="B1254" s="41"/>
      <c r="C1254" s="207" t="s">
        <v>1175</v>
      </c>
      <c r="D1254" s="207" t="s">
        <v>149</v>
      </c>
      <c r="E1254" s="208" t="s">
        <v>1176</v>
      </c>
      <c r="F1254" s="209" t="s">
        <v>1177</v>
      </c>
      <c r="G1254" s="210" t="s">
        <v>772</v>
      </c>
      <c r="H1254" s="211">
        <v>4</v>
      </c>
      <c r="I1254" s="212"/>
      <c r="J1254" s="213">
        <f>ROUND(I1254*H1254,2)</f>
        <v>0</v>
      </c>
      <c r="K1254" s="214"/>
      <c r="L1254" s="46"/>
      <c r="M1254" s="215" t="s">
        <v>19</v>
      </c>
      <c r="N1254" s="216" t="s">
        <v>46</v>
      </c>
      <c r="O1254" s="86"/>
      <c r="P1254" s="217">
        <f>O1254*H1254</f>
        <v>0</v>
      </c>
      <c r="Q1254" s="217">
        <v>0</v>
      </c>
      <c r="R1254" s="217">
        <f>Q1254*H1254</f>
        <v>0</v>
      </c>
      <c r="S1254" s="217">
        <v>0</v>
      </c>
      <c r="T1254" s="218">
        <f>S1254*H1254</f>
        <v>0</v>
      </c>
      <c r="U1254" s="40"/>
      <c r="V1254" s="40"/>
      <c r="W1254" s="40"/>
      <c r="X1254" s="40"/>
      <c r="Y1254" s="40"/>
      <c r="Z1254" s="40"/>
      <c r="AA1254" s="40"/>
      <c r="AB1254" s="40"/>
      <c r="AC1254" s="40"/>
      <c r="AD1254" s="40"/>
      <c r="AE1254" s="40"/>
      <c r="AR1254" s="219" t="s">
        <v>964</v>
      </c>
      <c r="AT1254" s="219" t="s">
        <v>149</v>
      </c>
      <c r="AU1254" s="219" t="s">
        <v>85</v>
      </c>
      <c r="AY1254" s="19" t="s">
        <v>147</v>
      </c>
      <c r="BE1254" s="220">
        <f>IF(N1254="základní",J1254,0)</f>
        <v>0</v>
      </c>
      <c r="BF1254" s="220">
        <f>IF(N1254="snížená",J1254,0)</f>
        <v>0</v>
      </c>
      <c r="BG1254" s="220">
        <f>IF(N1254="zákl. přenesená",J1254,0)</f>
        <v>0</v>
      </c>
      <c r="BH1254" s="220">
        <f>IF(N1254="sníž. přenesená",J1254,0)</f>
        <v>0</v>
      </c>
      <c r="BI1254" s="220">
        <f>IF(N1254="nulová",J1254,0)</f>
        <v>0</v>
      </c>
      <c r="BJ1254" s="19" t="s">
        <v>83</v>
      </c>
      <c r="BK1254" s="220">
        <f>ROUND(I1254*H1254,2)</f>
        <v>0</v>
      </c>
      <c r="BL1254" s="19" t="s">
        <v>964</v>
      </c>
      <c r="BM1254" s="219" t="s">
        <v>1178</v>
      </c>
    </row>
    <row r="1255" s="2" customFormat="1">
      <c r="A1255" s="40"/>
      <c r="B1255" s="41"/>
      <c r="C1255" s="42"/>
      <c r="D1255" s="221" t="s">
        <v>155</v>
      </c>
      <c r="E1255" s="42"/>
      <c r="F1255" s="222" t="s">
        <v>1179</v>
      </c>
      <c r="G1255" s="42"/>
      <c r="H1255" s="42"/>
      <c r="I1255" s="223"/>
      <c r="J1255" s="42"/>
      <c r="K1255" s="42"/>
      <c r="L1255" s="46"/>
      <c r="M1255" s="224"/>
      <c r="N1255" s="225"/>
      <c r="O1255" s="86"/>
      <c r="P1255" s="86"/>
      <c r="Q1255" s="86"/>
      <c r="R1255" s="86"/>
      <c r="S1255" s="86"/>
      <c r="T1255" s="87"/>
      <c r="U1255" s="40"/>
      <c r="V1255" s="40"/>
      <c r="W1255" s="40"/>
      <c r="X1255" s="40"/>
      <c r="Y1255" s="40"/>
      <c r="Z1255" s="40"/>
      <c r="AA1255" s="40"/>
      <c r="AB1255" s="40"/>
      <c r="AC1255" s="40"/>
      <c r="AD1255" s="40"/>
      <c r="AE1255" s="40"/>
      <c r="AT1255" s="19" t="s">
        <v>155</v>
      </c>
      <c r="AU1255" s="19" t="s">
        <v>85</v>
      </c>
    </row>
    <row r="1256" s="2" customFormat="1" ht="24.15" customHeight="1">
      <c r="A1256" s="40"/>
      <c r="B1256" s="41"/>
      <c r="C1256" s="207" t="s">
        <v>1180</v>
      </c>
      <c r="D1256" s="207" t="s">
        <v>149</v>
      </c>
      <c r="E1256" s="208" t="s">
        <v>1181</v>
      </c>
      <c r="F1256" s="209" t="s">
        <v>1182</v>
      </c>
      <c r="G1256" s="210" t="s">
        <v>772</v>
      </c>
      <c r="H1256" s="211">
        <v>1</v>
      </c>
      <c r="I1256" s="212"/>
      <c r="J1256" s="213">
        <f>ROUND(I1256*H1256,2)</f>
        <v>0</v>
      </c>
      <c r="K1256" s="214"/>
      <c r="L1256" s="46"/>
      <c r="M1256" s="215" t="s">
        <v>19</v>
      </c>
      <c r="N1256" s="216" t="s">
        <v>46</v>
      </c>
      <c r="O1256" s="86"/>
      <c r="P1256" s="217">
        <f>O1256*H1256</f>
        <v>0</v>
      </c>
      <c r="Q1256" s="217">
        <v>0</v>
      </c>
      <c r="R1256" s="217">
        <f>Q1256*H1256</f>
        <v>0</v>
      </c>
      <c r="S1256" s="217">
        <v>0</v>
      </c>
      <c r="T1256" s="218">
        <f>S1256*H1256</f>
        <v>0</v>
      </c>
      <c r="U1256" s="40"/>
      <c r="V1256" s="40"/>
      <c r="W1256" s="40"/>
      <c r="X1256" s="40"/>
      <c r="Y1256" s="40"/>
      <c r="Z1256" s="40"/>
      <c r="AA1256" s="40"/>
      <c r="AB1256" s="40"/>
      <c r="AC1256" s="40"/>
      <c r="AD1256" s="40"/>
      <c r="AE1256" s="40"/>
      <c r="AR1256" s="219" t="s">
        <v>964</v>
      </c>
      <c r="AT1256" s="219" t="s">
        <v>149</v>
      </c>
      <c r="AU1256" s="219" t="s">
        <v>85</v>
      </c>
      <c r="AY1256" s="19" t="s">
        <v>147</v>
      </c>
      <c r="BE1256" s="220">
        <f>IF(N1256="základní",J1256,0)</f>
        <v>0</v>
      </c>
      <c r="BF1256" s="220">
        <f>IF(N1256="snížená",J1256,0)</f>
        <v>0</v>
      </c>
      <c r="BG1256" s="220">
        <f>IF(N1256="zákl. přenesená",J1256,0)</f>
        <v>0</v>
      </c>
      <c r="BH1256" s="220">
        <f>IF(N1256="sníž. přenesená",J1256,0)</f>
        <v>0</v>
      </c>
      <c r="BI1256" s="220">
        <f>IF(N1256="nulová",J1256,0)</f>
        <v>0</v>
      </c>
      <c r="BJ1256" s="19" t="s">
        <v>83</v>
      </c>
      <c r="BK1256" s="220">
        <f>ROUND(I1256*H1256,2)</f>
        <v>0</v>
      </c>
      <c r="BL1256" s="19" t="s">
        <v>964</v>
      </c>
      <c r="BM1256" s="219" t="s">
        <v>1183</v>
      </c>
    </row>
    <row r="1257" s="2" customFormat="1">
      <c r="A1257" s="40"/>
      <c r="B1257" s="41"/>
      <c r="C1257" s="42"/>
      <c r="D1257" s="221" t="s">
        <v>155</v>
      </c>
      <c r="E1257" s="42"/>
      <c r="F1257" s="222" t="s">
        <v>1184</v>
      </c>
      <c r="G1257" s="42"/>
      <c r="H1257" s="42"/>
      <c r="I1257" s="223"/>
      <c r="J1257" s="42"/>
      <c r="K1257" s="42"/>
      <c r="L1257" s="46"/>
      <c r="M1257" s="224"/>
      <c r="N1257" s="225"/>
      <c r="O1257" s="86"/>
      <c r="P1257" s="86"/>
      <c r="Q1257" s="86"/>
      <c r="R1257" s="86"/>
      <c r="S1257" s="86"/>
      <c r="T1257" s="87"/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T1257" s="19" t="s">
        <v>155</v>
      </c>
      <c r="AU1257" s="19" t="s">
        <v>85</v>
      </c>
    </row>
    <row r="1258" s="2" customFormat="1" ht="24.15" customHeight="1">
      <c r="A1258" s="40"/>
      <c r="B1258" s="41"/>
      <c r="C1258" s="226" t="s">
        <v>1185</v>
      </c>
      <c r="D1258" s="226" t="s">
        <v>212</v>
      </c>
      <c r="E1258" s="227" t="s">
        <v>1186</v>
      </c>
      <c r="F1258" s="228" t="s">
        <v>1187</v>
      </c>
      <c r="G1258" s="229" t="s">
        <v>772</v>
      </c>
      <c r="H1258" s="230">
        <v>1</v>
      </c>
      <c r="I1258" s="231"/>
      <c r="J1258" s="232">
        <f>ROUND(I1258*H1258,2)</f>
        <v>0</v>
      </c>
      <c r="K1258" s="233"/>
      <c r="L1258" s="234"/>
      <c r="M1258" s="235" t="s">
        <v>19</v>
      </c>
      <c r="N1258" s="236" t="s">
        <v>46</v>
      </c>
      <c r="O1258" s="86"/>
      <c r="P1258" s="217">
        <f>O1258*H1258</f>
        <v>0</v>
      </c>
      <c r="Q1258" s="217">
        <v>0.0050000000000000001</v>
      </c>
      <c r="R1258" s="217">
        <f>Q1258*H1258</f>
        <v>0.0050000000000000001</v>
      </c>
      <c r="S1258" s="217">
        <v>0</v>
      </c>
      <c r="T1258" s="218">
        <f>S1258*H1258</f>
        <v>0</v>
      </c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R1258" s="219" t="s">
        <v>986</v>
      </c>
      <c r="AT1258" s="219" t="s">
        <v>212</v>
      </c>
      <c r="AU1258" s="219" t="s">
        <v>85</v>
      </c>
      <c r="AY1258" s="19" t="s">
        <v>147</v>
      </c>
      <c r="BE1258" s="220">
        <f>IF(N1258="základní",J1258,0)</f>
        <v>0</v>
      </c>
      <c r="BF1258" s="220">
        <f>IF(N1258="snížená",J1258,0)</f>
        <v>0</v>
      </c>
      <c r="BG1258" s="220">
        <f>IF(N1258="zákl. přenesená",J1258,0)</f>
        <v>0</v>
      </c>
      <c r="BH1258" s="220">
        <f>IF(N1258="sníž. přenesená",J1258,0)</f>
        <v>0</v>
      </c>
      <c r="BI1258" s="220">
        <f>IF(N1258="nulová",J1258,0)</f>
        <v>0</v>
      </c>
      <c r="BJ1258" s="19" t="s">
        <v>83</v>
      </c>
      <c r="BK1258" s="220">
        <f>ROUND(I1258*H1258,2)</f>
        <v>0</v>
      </c>
      <c r="BL1258" s="19" t="s">
        <v>964</v>
      </c>
      <c r="BM1258" s="219" t="s">
        <v>1188</v>
      </c>
    </row>
    <row r="1259" s="2" customFormat="1" ht="24.15" customHeight="1">
      <c r="A1259" s="40"/>
      <c r="B1259" s="41"/>
      <c r="C1259" s="207" t="s">
        <v>1189</v>
      </c>
      <c r="D1259" s="207" t="s">
        <v>149</v>
      </c>
      <c r="E1259" s="208" t="s">
        <v>1190</v>
      </c>
      <c r="F1259" s="209" t="s">
        <v>1191</v>
      </c>
      <c r="G1259" s="210" t="s">
        <v>772</v>
      </c>
      <c r="H1259" s="211">
        <v>4</v>
      </c>
      <c r="I1259" s="212"/>
      <c r="J1259" s="213">
        <f>ROUND(I1259*H1259,2)</f>
        <v>0</v>
      </c>
      <c r="K1259" s="214"/>
      <c r="L1259" s="46"/>
      <c r="M1259" s="215" t="s">
        <v>19</v>
      </c>
      <c r="N1259" s="216" t="s">
        <v>46</v>
      </c>
      <c r="O1259" s="86"/>
      <c r="P1259" s="217">
        <f>O1259*H1259</f>
        <v>0</v>
      </c>
      <c r="Q1259" s="217">
        <v>0</v>
      </c>
      <c r="R1259" s="217">
        <f>Q1259*H1259</f>
        <v>0</v>
      </c>
      <c r="S1259" s="217">
        <v>0.0030000000000000001</v>
      </c>
      <c r="T1259" s="218">
        <f>S1259*H1259</f>
        <v>0.012</v>
      </c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R1259" s="219" t="s">
        <v>964</v>
      </c>
      <c r="AT1259" s="219" t="s">
        <v>149</v>
      </c>
      <c r="AU1259" s="219" t="s">
        <v>85</v>
      </c>
      <c r="AY1259" s="19" t="s">
        <v>147</v>
      </c>
      <c r="BE1259" s="220">
        <f>IF(N1259="základní",J1259,0)</f>
        <v>0</v>
      </c>
      <c r="BF1259" s="220">
        <f>IF(N1259="snížená",J1259,0)</f>
        <v>0</v>
      </c>
      <c r="BG1259" s="220">
        <f>IF(N1259="zákl. přenesená",J1259,0)</f>
        <v>0</v>
      </c>
      <c r="BH1259" s="220">
        <f>IF(N1259="sníž. přenesená",J1259,0)</f>
        <v>0</v>
      </c>
      <c r="BI1259" s="220">
        <f>IF(N1259="nulová",J1259,0)</f>
        <v>0</v>
      </c>
      <c r="BJ1259" s="19" t="s">
        <v>83</v>
      </c>
      <c r="BK1259" s="220">
        <f>ROUND(I1259*H1259,2)</f>
        <v>0</v>
      </c>
      <c r="BL1259" s="19" t="s">
        <v>964</v>
      </c>
      <c r="BM1259" s="219" t="s">
        <v>1192</v>
      </c>
    </row>
    <row r="1260" s="2" customFormat="1">
      <c r="A1260" s="40"/>
      <c r="B1260" s="41"/>
      <c r="C1260" s="42"/>
      <c r="D1260" s="221" t="s">
        <v>155</v>
      </c>
      <c r="E1260" s="42"/>
      <c r="F1260" s="222" t="s">
        <v>1193</v>
      </c>
      <c r="G1260" s="42"/>
      <c r="H1260" s="42"/>
      <c r="I1260" s="223"/>
      <c r="J1260" s="42"/>
      <c r="K1260" s="42"/>
      <c r="L1260" s="46"/>
      <c r="M1260" s="224"/>
      <c r="N1260" s="225"/>
      <c r="O1260" s="86"/>
      <c r="P1260" s="86"/>
      <c r="Q1260" s="86"/>
      <c r="R1260" s="86"/>
      <c r="S1260" s="86"/>
      <c r="T1260" s="87"/>
      <c r="U1260" s="40"/>
      <c r="V1260" s="40"/>
      <c r="W1260" s="40"/>
      <c r="X1260" s="40"/>
      <c r="Y1260" s="40"/>
      <c r="Z1260" s="40"/>
      <c r="AA1260" s="40"/>
      <c r="AB1260" s="40"/>
      <c r="AC1260" s="40"/>
      <c r="AD1260" s="40"/>
      <c r="AE1260" s="40"/>
      <c r="AT1260" s="19" t="s">
        <v>155</v>
      </c>
      <c r="AU1260" s="19" t="s">
        <v>85</v>
      </c>
    </row>
    <row r="1261" s="2" customFormat="1" ht="21.75" customHeight="1">
      <c r="A1261" s="40"/>
      <c r="B1261" s="41"/>
      <c r="C1261" s="207" t="s">
        <v>1194</v>
      </c>
      <c r="D1261" s="207" t="s">
        <v>149</v>
      </c>
      <c r="E1261" s="208" t="s">
        <v>1195</v>
      </c>
      <c r="F1261" s="209" t="s">
        <v>1196</v>
      </c>
      <c r="G1261" s="210" t="s">
        <v>772</v>
      </c>
      <c r="H1261" s="211">
        <v>1</v>
      </c>
      <c r="I1261" s="212"/>
      <c r="J1261" s="213">
        <f>ROUND(I1261*H1261,2)</f>
        <v>0</v>
      </c>
      <c r="K1261" s="214"/>
      <c r="L1261" s="46"/>
      <c r="M1261" s="215" t="s">
        <v>19</v>
      </c>
      <c r="N1261" s="216" t="s">
        <v>46</v>
      </c>
      <c r="O1261" s="86"/>
      <c r="P1261" s="217">
        <f>O1261*H1261</f>
        <v>0</v>
      </c>
      <c r="Q1261" s="217">
        <v>0</v>
      </c>
      <c r="R1261" s="217">
        <f>Q1261*H1261</f>
        <v>0</v>
      </c>
      <c r="S1261" s="217">
        <v>0.016</v>
      </c>
      <c r="T1261" s="218">
        <f>S1261*H1261</f>
        <v>0.016</v>
      </c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  <c r="AR1261" s="219" t="s">
        <v>964</v>
      </c>
      <c r="AT1261" s="219" t="s">
        <v>149</v>
      </c>
      <c r="AU1261" s="219" t="s">
        <v>85</v>
      </c>
      <c r="AY1261" s="19" t="s">
        <v>147</v>
      </c>
      <c r="BE1261" s="220">
        <f>IF(N1261="základní",J1261,0)</f>
        <v>0</v>
      </c>
      <c r="BF1261" s="220">
        <f>IF(N1261="snížená",J1261,0)</f>
        <v>0</v>
      </c>
      <c r="BG1261" s="220">
        <f>IF(N1261="zákl. přenesená",J1261,0)</f>
        <v>0</v>
      </c>
      <c r="BH1261" s="220">
        <f>IF(N1261="sníž. přenesená",J1261,0)</f>
        <v>0</v>
      </c>
      <c r="BI1261" s="220">
        <f>IF(N1261="nulová",J1261,0)</f>
        <v>0</v>
      </c>
      <c r="BJ1261" s="19" t="s">
        <v>83</v>
      </c>
      <c r="BK1261" s="220">
        <f>ROUND(I1261*H1261,2)</f>
        <v>0</v>
      </c>
      <c r="BL1261" s="19" t="s">
        <v>964</v>
      </c>
      <c r="BM1261" s="219" t="s">
        <v>1197</v>
      </c>
    </row>
    <row r="1262" s="2" customFormat="1">
      <c r="A1262" s="40"/>
      <c r="B1262" s="41"/>
      <c r="C1262" s="42"/>
      <c r="D1262" s="221" t="s">
        <v>155</v>
      </c>
      <c r="E1262" s="42"/>
      <c r="F1262" s="222" t="s">
        <v>1198</v>
      </c>
      <c r="G1262" s="42"/>
      <c r="H1262" s="42"/>
      <c r="I1262" s="223"/>
      <c r="J1262" s="42"/>
      <c r="K1262" s="42"/>
      <c r="L1262" s="46"/>
      <c r="M1262" s="224"/>
      <c r="N1262" s="225"/>
      <c r="O1262" s="86"/>
      <c r="P1262" s="86"/>
      <c r="Q1262" s="86"/>
      <c r="R1262" s="86"/>
      <c r="S1262" s="86"/>
      <c r="T1262" s="87"/>
      <c r="U1262" s="40"/>
      <c r="V1262" s="40"/>
      <c r="W1262" s="40"/>
      <c r="X1262" s="40"/>
      <c r="Y1262" s="40"/>
      <c r="Z1262" s="40"/>
      <c r="AA1262" s="40"/>
      <c r="AB1262" s="40"/>
      <c r="AC1262" s="40"/>
      <c r="AD1262" s="40"/>
      <c r="AE1262" s="40"/>
      <c r="AT1262" s="19" t="s">
        <v>155</v>
      </c>
      <c r="AU1262" s="19" t="s">
        <v>85</v>
      </c>
    </row>
    <row r="1263" s="12" customFormat="1" ht="22.8" customHeight="1">
      <c r="A1263" s="12"/>
      <c r="B1263" s="191"/>
      <c r="C1263" s="192"/>
      <c r="D1263" s="193" t="s">
        <v>74</v>
      </c>
      <c r="E1263" s="205" t="s">
        <v>1199</v>
      </c>
      <c r="F1263" s="205" t="s">
        <v>1200</v>
      </c>
      <c r="G1263" s="192"/>
      <c r="H1263" s="192"/>
      <c r="I1263" s="195"/>
      <c r="J1263" s="206">
        <f>BK1263</f>
        <v>0</v>
      </c>
      <c r="K1263" s="192"/>
      <c r="L1263" s="197"/>
      <c r="M1263" s="198"/>
      <c r="N1263" s="199"/>
      <c r="O1263" s="199"/>
      <c r="P1263" s="200">
        <f>SUM(P1264:P1280)</f>
        <v>0</v>
      </c>
      <c r="Q1263" s="199"/>
      <c r="R1263" s="200">
        <f>SUM(R1264:R1280)</f>
        <v>0.0069423999999999996</v>
      </c>
      <c r="S1263" s="199"/>
      <c r="T1263" s="201">
        <f>SUM(T1264:T1280)</f>
        <v>0.0047999999999999996</v>
      </c>
      <c r="U1263" s="12"/>
      <c r="V1263" s="12"/>
      <c r="W1263" s="12"/>
      <c r="X1263" s="12"/>
      <c r="Y1263" s="12"/>
      <c r="Z1263" s="12"/>
      <c r="AA1263" s="12"/>
      <c r="AB1263" s="12"/>
      <c r="AC1263" s="12"/>
      <c r="AD1263" s="12"/>
      <c r="AE1263" s="12"/>
      <c r="AR1263" s="202" t="s">
        <v>85</v>
      </c>
      <c r="AT1263" s="203" t="s">
        <v>74</v>
      </c>
      <c r="AU1263" s="203" t="s">
        <v>83</v>
      </c>
      <c r="AY1263" s="202" t="s">
        <v>147</v>
      </c>
      <c r="BK1263" s="204">
        <f>SUM(BK1264:BK1280)</f>
        <v>0</v>
      </c>
    </row>
    <row r="1264" s="2" customFormat="1" ht="24.15" customHeight="1">
      <c r="A1264" s="40"/>
      <c r="B1264" s="41"/>
      <c r="C1264" s="207" t="s">
        <v>1201</v>
      </c>
      <c r="D1264" s="207" t="s">
        <v>149</v>
      </c>
      <c r="E1264" s="208" t="s">
        <v>1202</v>
      </c>
      <c r="F1264" s="209" t="s">
        <v>1203</v>
      </c>
      <c r="G1264" s="210" t="s">
        <v>772</v>
      </c>
      <c r="H1264" s="211">
        <v>1</v>
      </c>
      <c r="I1264" s="212"/>
      <c r="J1264" s="213">
        <f>ROUND(I1264*H1264,2)</f>
        <v>0</v>
      </c>
      <c r="K1264" s="214"/>
      <c r="L1264" s="46"/>
      <c r="M1264" s="215" t="s">
        <v>19</v>
      </c>
      <c r="N1264" s="216" t="s">
        <v>46</v>
      </c>
      <c r="O1264" s="86"/>
      <c r="P1264" s="217">
        <f>O1264*H1264</f>
        <v>0</v>
      </c>
      <c r="Q1264" s="217">
        <v>0</v>
      </c>
      <c r="R1264" s="217">
        <f>Q1264*H1264</f>
        <v>0</v>
      </c>
      <c r="S1264" s="217">
        <v>0</v>
      </c>
      <c r="T1264" s="218">
        <f>S1264*H1264</f>
        <v>0</v>
      </c>
      <c r="U1264" s="40"/>
      <c r="V1264" s="40"/>
      <c r="W1264" s="40"/>
      <c r="X1264" s="40"/>
      <c r="Y1264" s="40"/>
      <c r="Z1264" s="40"/>
      <c r="AA1264" s="40"/>
      <c r="AB1264" s="40"/>
      <c r="AC1264" s="40"/>
      <c r="AD1264" s="40"/>
      <c r="AE1264" s="40"/>
      <c r="AR1264" s="219" t="s">
        <v>964</v>
      </c>
      <c r="AT1264" s="219" t="s">
        <v>149</v>
      </c>
      <c r="AU1264" s="219" t="s">
        <v>85</v>
      </c>
      <c r="AY1264" s="19" t="s">
        <v>147</v>
      </c>
      <c r="BE1264" s="220">
        <f>IF(N1264="základní",J1264,0)</f>
        <v>0</v>
      </c>
      <c r="BF1264" s="220">
        <f>IF(N1264="snížená",J1264,0)</f>
        <v>0</v>
      </c>
      <c r="BG1264" s="220">
        <f>IF(N1264="zákl. přenesená",J1264,0)</f>
        <v>0</v>
      </c>
      <c r="BH1264" s="220">
        <f>IF(N1264="sníž. přenesená",J1264,0)</f>
        <v>0</v>
      </c>
      <c r="BI1264" s="220">
        <f>IF(N1264="nulová",J1264,0)</f>
        <v>0</v>
      </c>
      <c r="BJ1264" s="19" t="s">
        <v>83</v>
      </c>
      <c r="BK1264" s="220">
        <f>ROUND(I1264*H1264,2)</f>
        <v>0</v>
      </c>
      <c r="BL1264" s="19" t="s">
        <v>964</v>
      </c>
      <c r="BM1264" s="219" t="s">
        <v>1204</v>
      </c>
    </row>
    <row r="1265" s="2" customFormat="1">
      <c r="A1265" s="40"/>
      <c r="B1265" s="41"/>
      <c r="C1265" s="42"/>
      <c r="D1265" s="221" t="s">
        <v>155</v>
      </c>
      <c r="E1265" s="42"/>
      <c r="F1265" s="222" t="s">
        <v>1205</v>
      </c>
      <c r="G1265" s="42"/>
      <c r="H1265" s="42"/>
      <c r="I1265" s="223"/>
      <c r="J1265" s="42"/>
      <c r="K1265" s="42"/>
      <c r="L1265" s="46"/>
      <c r="M1265" s="224"/>
      <c r="N1265" s="225"/>
      <c r="O1265" s="86"/>
      <c r="P1265" s="86"/>
      <c r="Q1265" s="86"/>
      <c r="R1265" s="86"/>
      <c r="S1265" s="86"/>
      <c r="T1265" s="87"/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T1265" s="19" t="s">
        <v>155</v>
      </c>
      <c r="AU1265" s="19" t="s">
        <v>85</v>
      </c>
    </row>
    <row r="1266" s="2" customFormat="1" ht="24.15" customHeight="1">
      <c r="A1266" s="40"/>
      <c r="B1266" s="41"/>
      <c r="C1266" s="226" t="s">
        <v>1206</v>
      </c>
      <c r="D1266" s="226" t="s">
        <v>212</v>
      </c>
      <c r="E1266" s="227" t="s">
        <v>1207</v>
      </c>
      <c r="F1266" s="228" t="s">
        <v>1208</v>
      </c>
      <c r="G1266" s="229" t="s">
        <v>772</v>
      </c>
      <c r="H1266" s="230">
        <v>1</v>
      </c>
      <c r="I1266" s="231"/>
      <c r="J1266" s="232">
        <f>ROUND(I1266*H1266,2)</f>
        <v>0</v>
      </c>
      <c r="K1266" s="233"/>
      <c r="L1266" s="234"/>
      <c r="M1266" s="235" t="s">
        <v>19</v>
      </c>
      <c r="N1266" s="236" t="s">
        <v>46</v>
      </c>
      <c r="O1266" s="86"/>
      <c r="P1266" s="217">
        <f>O1266*H1266</f>
        <v>0</v>
      </c>
      <c r="Q1266" s="217">
        <v>0</v>
      </c>
      <c r="R1266" s="217">
        <f>Q1266*H1266</f>
        <v>0</v>
      </c>
      <c r="S1266" s="217">
        <v>0</v>
      </c>
      <c r="T1266" s="218">
        <f>S1266*H1266</f>
        <v>0</v>
      </c>
      <c r="U1266" s="40"/>
      <c r="V1266" s="40"/>
      <c r="W1266" s="40"/>
      <c r="X1266" s="40"/>
      <c r="Y1266" s="40"/>
      <c r="Z1266" s="40"/>
      <c r="AA1266" s="40"/>
      <c r="AB1266" s="40"/>
      <c r="AC1266" s="40"/>
      <c r="AD1266" s="40"/>
      <c r="AE1266" s="40"/>
      <c r="AR1266" s="219" t="s">
        <v>986</v>
      </c>
      <c r="AT1266" s="219" t="s">
        <v>212</v>
      </c>
      <c r="AU1266" s="219" t="s">
        <v>85</v>
      </c>
      <c r="AY1266" s="19" t="s">
        <v>147</v>
      </c>
      <c r="BE1266" s="220">
        <f>IF(N1266="základní",J1266,0)</f>
        <v>0</v>
      </c>
      <c r="BF1266" s="220">
        <f>IF(N1266="snížená",J1266,0)</f>
        <v>0</v>
      </c>
      <c r="BG1266" s="220">
        <f>IF(N1266="zákl. přenesená",J1266,0)</f>
        <v>0</v>
      </c>
      <c r="BH1266" s="220">
        <f>IF(N1266="sníž. přenesená",J1266,0)</f>
        <v>0</v>
      </c>
      <c r="BI1266" s="220">
        <f>IF(N1266="nulová",J1266,0)</f>
        <v>0</v>
      </c>
      <c r="BJ1266" s="19" t="s">
        <v>83</v>
      </c>
      <c r="BK1266" s="220">
        <f>ROUND(I1266*H1266,2)</f>
        <v>0</v>
      </c>
      <c r="BL1266" s="19" t="s">
        <v>964</v>
      </c>
      <c r="BM1266" s="219" t="s">
        <v>1209</v>
      </c>
    </row>
    <row r="1267" s="2" customFormat="1" ht="37.8" customHeight="1">
      <c r="A1267" s="40"/>
      <c r="B1267" s="41"/>
      <c r="C1267" s="207" t="s">
        <v>1210</v>
      </c>
      <c r="D1267" s="207" t="s">
        <v>149</v>
      </c>
      <c r="E1267" s="208" t="s">
        <v>1211</v>
      </c>
      <c r="F1267" s="209" t="s">
        <v>1212</v>
      </c>
      <c r="G1267" s="210" t="s">
        <v>772</v>
      </c>
      <c r="H1267" s="211">
        <v>32</v>
      </c>
      <c r="I1267" s="212"/>
      <c r="J1267" s="213">
        <f>ROUND(I1267*H1267,2)</f>
        <v>0</v>
      </c>
      <c r="K1267" s="214"/>
      <c r="L1267" s="46"/>
      <c r="M1267" s="215" t="s">
        <v>19</v>
      </c>
      <c r="N1267" s="216" t="s">
        <v>46</v>
      </c>
      <c r="O1267" s="86"/>
      <c r="P1267" s="217">
        <f>O1267*H1267</f>
        <v>0</v>
      </c>
      <c r="Q1267" s="217">
        <v>0</v>
      </c>
      <c r="R1267" s="217">
        <f>Q1267*H1267</f>
        <v>0</v>
      </c>
      <c r="S1267" s="217">
        <v>0</v>
      </c>
      <c r="T1267" s="218">
        <f>S1267*H1267</f>
        <v>0</v>
      </c>
      <c r="U1267" s="40"/>
      <c r="V1267" s="40"/>
      <c r="W1267" s="40"/>
      <c r="X1267" s="40"/>
      <c r="Y1267" s="40"/>
      <c r="Z1267" s="40"/>
      <c r="AA1267" s="40"/>
      <c r="AB1267" s="40"/>
      <c r="AC1267" s="40"/>
      <c r="AD1267" s="40"/>
      <c r="AE1267" s="40"/>
      <c r="AR1267" s="219" t="s">
        <v>964</v>
      </c>
      <c r="AT1267" s="219" t="s">
        <v>149</v>
      </c>
      <c r="AU1267" s="219" t="s">
        <v>85</v>
      </c>
      <c r="AY1267" s="19" t="s">
        <v>147</v>
      </c>
      <c r="BE1267" s="220">
        <f>IF(N1267="základní",J1267,0)</f>
        <v>0</v>
      </c>
      <c r="BF1267" s="220">
        <f>IF(N1267="snížená",J1267,0)</f>
        <v>0</v>
      </c>
      <c r="BG1267" s="220">
        <f>IF(N1267="zákl. přenesená",J1267,0)</f>
        <v>0</v>
      </c>
      <c r="BH1267" s="220">
        <f>IF(N1267="sníž. přenesená",J1267,0)</f>
        <v>0</v>
      </c>
      <c r="BI1267" s="220">
        <f>IF(N1267="nulová",J1267,0)</f>
        <v>0</v>
      </c>
      <c r="BJ1267" s="19" t="s">
        <v>83</v>
      </c>
      <c r="BK1267" s="220">
        <f>ROUND(I1267*H1267,2)</f>
        <v>0</v>
      </c>
      <c r="BL1267" s="19" t="s">
        <v>964</v>
      </c>
      <c r="BM1267" s="219" t="s">
        <v>1213</v>
      </c>
    </row>
    <row r="1268" s="2" customFormat="1">
      <c r="A1268" s="40"/>
      <c r="B1268" s="41"/>
      <c r="C1268" s="42"/>
      <c r="D1268" s="221" t="s">
        <v>155</v>
      </c>
      <c r="E1268" s="42"/>
      <c r="F1268" s="222" t="s">
        <v>1214</v>
      </c>
      <c r="G1268" s="42"/>
      <c r="H1268" s="42"/>
      <c r="I1268" s="223"/>
      <c r="J1268" s="42"/>
      <c r="K1268" s="42"/>
      <c r="L1268" s="46"/>
      <c r="M1268" s="224"/>
      <c r="N1268" s="225"/>
      <c r="O1268" s="86"/>
      <c r="P1268" s="86"/>
      <c r="Q1268" s="86"/>
      <c r="R1268" s="86"/>
      <c r="S1268" s="86"/>
      <c r="T1268" s="87"/>
      <c r="U1268" s="40"/>
      <c r="V1268" s="40"/>
      <c r="W1268" s="40"/>
      <c r="X1268" s="40"/>
      <c r="Y1268" s="40"/>
      <c r="Z1268" s="40"/>
      <c r="AA1268" s="40"/>
      <c r="AB1268" s="40"/>
      <c r="AC1268" s="40"/>
      <c r="AD1268" s="40"/>
      <c r="AE1268" s="40"/>
      <c r="AT1268" s="19" t="s">
        <v>155</v>
      </c>
      <c r="AU1268" s="19" t="s">
        <v>85</v>
      </c>
    </row>
    <row r="1269" s="2" customFormat="1" ht="33" customHeight="1">
      <c r="A1269" s="40"/>
      <c r="B1269" s="41"/>
      <c r="C1269" s="226" t="s">
        <v>1215</v>
      </c>
      <c r="D1269" s="226" t="s">
        <v>212</v>
      </c>
      <c r="E1269" s="227" t="s">
        <v>1216</v>
      </c>
      <c r="F1269" s="228" t="s">
        <v>1217</v>
      </c>
      <c r="G1269" s="229" t="s">
        <v>772</v>
      </c>
      <c r="H1269" s="230">
        <v>32</v>
      </c>
      <c r="I1269" s="231"/>
      <c r="J1269" s="232">
        <f>ROUND(I1269*H1269,2)</f>
        <v>0</v>
      </c>
      <c r="K1269" s="233"/>
      <c r="L1269" s="234"/>
      <c r="M1269" s="235" t="s">
        <v>19</v>
      </c>
      <c r="N1269" s="236" t="s">
        <v>46</v>
      </c>
      <c r="O1269" s="86"/>
      <c r="P1269" s="217">
        <f>O1269*H1269</f>
        <v>0</v>
      </c>
      <c r="Q1269" s="217">
        <v>0</v>
      </c>
      <c r="R1269" s="217">
        <f>Q1269*H1269</f>
        <v>0</v>
      </c>
      <c r="S1269" s="217">
        <v>0</v>
      </c>
      <c r="T1269" s="218">
        <f>S1269*H1269</f>
        <v>0</v>
      </c>
      <c r="U1269" s="40"/>
      <c r="V1269" s="40"/>
      <c r="W1269" s="40"/>
      <c r="X1269" s="40"/>
      <c r="Y1269" s="40"/>
      <c r="Z1269" s="40"/>
      <c r="AA1269" s="40"/>
      <c r="AB1269" s="40"/>
      <c r="AC1269" s="40"/>
      <c r="AD1269" s="40"/>
      <c r="AE1269" s="40"/>
      <c r="AR1269" s="219" t="s">
        <v>986</v>
      </c>
      <c r="AT1269" s="219" t="s">
        <v>212</v>
      </c>
      <c r="AU1269" s="219" t="s">
        <v>85</v>
      </c>
      <c r="AY1269" s="19" t="s">
        <v>147</v>
      </c>
      <c r="BE1269" s="220">
        <f>IF(N1269="základní",J1269,0)</f>
        <v>0</v>
      </c>
      <c r="BF1269" s="220">
        <f>IF(N1269="snížená",J1269,0)</f>
        <v>0</v>
      </c>
      <c r="BG1269" s="220">
        <f>IF(N1269="zákl. přenesená",J1269,0)</f>
        <v>0</v>
      </c>
      <c r="BH1269" s="220">
        <f>IF(N1269="sníž. přenesená",J1269,0)</f>
        <v>0</v>
      </c>
      <c r="BI1269" s="220">
        <f>IF(N1269="nulová",J1269,0)</f>
        <v>0</v>
      </c>
      <c r="BJ1269" s="19" t="s">
        <v>83</v>
      </c>
      <c r="BK1269" s="220">
        <f>ROUND(I1269*H1269,2)</f>
        <v>0</v>
      </c>
      <c r="BL1269" s="19" t="s">
        <v>964</v>
      </c>
      <c r="BM1269" s="219" t="s">
        <v>1218</v>
      </c>
    </row>
    <row r="1270" s="2" customFormat="1" ht="24.15" customHeight="1">
      <c r="A1270" s="40"/>
      <c r="B1270" s="41"/>
      <c r="C1270" s="207" t="s">
        <v>1219</v>
      </c>
      <c r="D1270" s="207" t="s">
        <v>149</v>
      </c>
      <c r="E1270" s="208" t="s">
        <v>1220</v>
      </c>
      <c r="F1270" s="209" t="s">
        <v>1221</v>
      </c>
      <c r="G1270" s="210" t="s">
        <v>772</v>
      </c>
      <c r="H1270" s="211">
        <v>32</v>
      </c>
      <c r="I1270" s="212"/>
      <c r="J1270" s="213">
        <f>ROUND(I1270*H1270,2)</f>
        <v>0</v>
      </c>
      <c r="K1270" s="214"/>
      <c r="L1270" s="46"/>
      <c r="M1270" s="215" t="s">
        <v>19</v>
      </c>
      <c r="N1270" s="216" t="s">
        <v>46</v>
      </c>
      <c r="O1270" s="86"/>
      <c r="P1270" s="217">
        <f>O1270*H1270</f>
        <v>0</v>
      </c>
      <c r="Q1270" s="217">
        <v>0</v>
      </c>
      <c r="R1270" s="217">
        <f>Q1270*H1270</f>
        <v>0</v>
      </c>
      <c r="S1270" s="217">
        <v>0.00014999999999999999</v>
      </c>
      <c r="T1270" s="218">
        <f>S1270*H1270</f>
        <v>0.0047999999999999996</v>
      </c>
      <c r="U1270" s="40"/>
      <c r="V1270" s="40"/>
      <c r="W1270" s="40"/>
      <c r="X1270" s="40"/>
      <c r="Y1270" s="40"/>
      <c r="Z1270" s="40"/>
      <c r="AA1270" s="40"/>
      <c r="AB1270" s="40"/>
      <c r="AC1270" s="40"/>
      <c r="AD1270" s="40"/>
      <c r="AE1270" s="40"/>
      <c r="AR1270" s="219" t="s">
        <v>964</v>
      </c>
      <c r="AT1270" s="219" t="s">
        <v>149</v>
      </c>
      <c r="AU1270" s="219" t="s">
        <v>85</v>
      </c>
      <c r="AY1270" s="19" t="s">
        <v>147</v>
      </c>
      <c r="BE1270" s="220">
        <f>IF(N1270="základní",J1270,0)</f>
        <v>0</v>
      </c>
      <c r="BF1270" s="220">
        <f>IF(N1270="snížená",J1270,0)</f>
        <v>0</v>
      </c>
      <c r="BG1270" s="220">
        <f>IF(N1270="zákl. přenesená",J1270,0)</f>
        <v>0</v>
      </c>
      <c r="BH1270" s="220">
        <f>IF(N1270="sníž. přenesená",J1270,0)</f>
        <v>0</v>
      </c>
      <c r="BI1270" s="220">
        <f>IF(N1270="nulová",J1270,0)</f>
        <v>0</v>
      </c>
      <c r="BJ1270" s="19" t="s">
        <v>83</v>
      </c>
      <c r="BK1270" s="220">
        <f>ROUND(I1270*H1270,2)</f>
        <v>0</v>
      </c>
      <c r="BL1270" s="19" t="s">
        <v>964</v>
      </c>
      <c r="BM1270" s="219" t="s">
        <v>1222</v>
      </c>
    </row>
    <row r="1271" s="2" customFormat="1">
      <c r="A1271" s="40"/>
      <c r="B1271" s="41"/>
      <c r="C1271" s="42"/>
      <c r="D1271" s="221" t="s">
        <v>155</v>
      </c>
      <c r="E1271" s="42"/>
      <c r="F1271" s="222" t="s">
        <v>1223</v>
      </c>
      <c r="G1271" s="42"/>
      <c r="H1271" s="42"/>
      <c r="I1271" s="223"/>
      <c r="J1271" s="42"/>
      <c r="K1271" s="42"/>
      <c r="L1271" s="46"/>
      <c r="M1271" s="224"/>
      <c r="N1271" s="225"/>
      <c r="O1271" s="86"/>
      <c r="P1271" s="86"/>
      <c r="Q1271" s="86"/>
      <c r="R1271" s="86"/>
      <c r="S1271" s="86"/>
      <c r="T1271" s="87"/>
      <c r="U1271" s="40"/>
      <c r="V1271" s="40"/>
      <c r="W1271" s="40"/>
      <c r="X1271" s="40"/>
      <c r="Y1271" s="40"/>
      <c r="Z1271" s="40"/>
      <c r="AA1271" s="40"/>
      <c r="AB1271" s="40"/>
      <c r="AC1271" s="40"/>
      <c r="AD1271" s="40"/>
      <c r="AE1271" s="40"/>
      <c r="AT1271" s="19" t="s">
        <v>155</v>
      </c>
      <c r="AU1271" s="19" t="s">
        <v>85</v>
      </c>
    </row>
    <row r="1272" s="2" customFormat="1" ht="37.8" customHeight="1">
      <c r="A1272" s="40"/>
      <c r="B1272" s="41"/>
      <c r="C1272" s="207" t="s">
        <v>1224</v>
      </c>
      <c r="D1272" s="207" t="s">
        <v>149</v>
      </c>
      <c r="E1272" s="208" t="s">
        <v>1225</v>
      </c>
      <c r="F1272" s="209" t="s">
        <v>1226</v>
      </c>
      <c r="G1272" s="210" t="s">
        <v>772</v>
      </c>
      <c r="H1272" s="211">
        <v>32</v>
      </c>
      <c r="I1272" s="212"/>
      <c r="J1272" s="213">
        <f>ROUND(I1272*H1272,2)</f>
        <v>0</v>
      </c>
      <c r="K1272" s="214"/>
      <c r="L1272" s="46"/>
      <c r="M1272" s="215" t="s">
        <v>19</v>
      </c>
      <c r="N1272" s="216" t="s">
        <v>46</v>
      </c>
      <c r="O1272" s="86"/>
      <c r="P1272" s="217">
        <f>O1272*H1272</f>
        <v>0</v>
      </c>
      <c r="Q1272" s="217">
        <v>0</v>
      </c>
      <c r="R1272" s="217">
        <f>Q1272*H1272</f>
        <v>0</v>
      </c>
      <c r="S1272" s="217">
        <v>0</v>
      </c>
      <c r="T1272" s="218">
        <f>S1272*H1272</f>
        <v>0</v>
      </c>
      <c r="U1272" s="40"/>
      <c r="V1272" s="40"/>
      <c r="W1272" s="40"/>
      <c r="X1272" s="40"/>
      <c r="Y1272" s="40"/>
      <c r="Z1272" s="40"/>
      <c r="AA1272" s="40"/>
      <c r="AB1272" s="40"/>
      <c r="AC1272" s="40"/>
      <c r="AD1272" s="40"/>
      <c r="AE1272" s="40"/>
      <c r="AR1272" s="219" t="s">
        <v>964</v>
      </c>
      <c r="AT1272" s="219" t="s">
        <v>149</v>
      </c>
      <c r="AU1272" s="219" t="s">
        <v>85</v>
      </c>
      <c r="AY1272" s="19" t="s">
        <v>147</v>
      </c>
      <c r="BE1272" s="220">
        <f>IF(N1272="základní",J1272,0)</f>
        <v>0</v>
      </c>
      <c r="BF1272" s="220">
        <f>IF(N1272="snížená",J1272,0)</f>
        <v>0</v>
      </c>
      <c r="BG1272" s="220">
        <f>IF(N1272="zákl. přenesená",J1272,0)</f>
        <v>0</v>
      </c>
      <c r="BH1272" s="220">
        <f>IF(N1272="sníž. přenesená",J1272,0)</f>
        <v>0</v>
      </c>
      <c r="BI1272" s="220">
        <f>IF(N1272="nulová",J1272,0)</f>
        <v>0</v>
      </c>
      <c r="BJ1272" s="19" t="s">
        <v>83</v>
      </c>
      <c r="BK1272" s="220">
        <f>ROUND(I1272*H1272,2)</f>
        <v>0</v>
      </c>
      <c r="BL1272" s="19" t="s">
        <v>964</v>
      </c>
      <c r="BM1272" s="219" t="s">
        <v>1227</v>
      </c>
    </row>
    <row r="1273" s="2" customFormat="1">
      <c r="A1273" s="40"/>
      <c r="B1273" s="41"/>
      <c r="C1273" s="42"/>
      <c r="D1273" s="221" t="s">
        <v>155</v>
      </c>
      <c r="E1273" s="42"/>
      <c r="F1273" s="222" t="s">
        <v>1228</v>
      </c>
      <c r="G1273" s="42"/>
      <c r="H1273" s="42"/>
      <c r="I1273" s="223"/>
      <c r="J1273" s="42"/>
      <c r="K1273" s="42"/>
      <c r="L1273" s="46"/>
      <c r="M1273" s="224"/>
      <c r="N1273" s="225"/>
      <c r="O1273" s="86"/>
      <c r="P1273" s="86"/>
      <c r="Q1273" s="86"/>
      <c r="R1273" s="86"/>
      <c r="S1273" s="86"/>
      <c r="T1273" s="87"/>
      <c r="U1273" s="40"/>
      <c r="V1273" s="40"/>
      <c r="W1273" s="40"/>
      <c r="X1273" s="40"/>
      <c r="Y1273" s="40"/>
      <c r="Z1273" s="40"/>
      <c r="AA1273" s="40"/>
      <c r="AB1273" s="40"/>
      <c r="AC1273" s="40"/>
      <c r="AD1273" s="40"/>
      <c r="AE1273" s="40"/>
      <c r="AT1273" s="19" t="s">
        <v>155</v>
      </c>
      <c r="AU1273" s="19" t="s">
        <v>85</v>
      </c>
    </row>
    <row r="1274" s="2" customFormat="1" ht="16.5" customHeight="1">
      <c r="A1274" s="40"/>
      <c r="B1274" s="41"/>
      <c r="C1274" s="226" t="s">
        <v>1229</v>
      </c>
      <c r="D1274" s="226" t="s">
        <v>212</v>
      </c>
      <c r="E1274" s="227" t="s">
        <v>1230</v>
      </c>
      <c r="F1274" s="228" t="s">
        <v>1231</v>
      </c>
      <c r="G1274" s="229" t="s">
        <v>278</v>
      </c>
      <c r="H1274" s="230">
        <v>5.6319999999999997</v>
      </c>
      <c r="I1274" s="231"/>
      <c r="J1274" s="232">
        <f>ROUND(I1274*H1274,2)</f>
        <v>0</v>
      </c>
      <c r="K1274" s="233"/>
      <c r="L1274" s="234"/>
      <c r="M1274" s="235" t="s">
        <v>19</v>
      </c>
      <c r="N1274" s="236" t="s">
        <v>46</v>
      </c>
      <c r="O1274" s="86"/>
      <c r="P1274" s="217">
        <f>O1274*H1274</f>
        <v>0</v>
      </c>
      <c r="Q1274" s="217">
        <v>0.00069999999999999999</v>
      </c>
      <c r="R1274" s="217">
        <f>Q1274*H1274</f>
        <v>0.0039423999999999996</v>
      </c>
      <c r="S1274" s="217">
        <v>0</v>
      </c>
      <c r="T1274" s="218">
        <f>S1274*H1274</f>
        <v>0</v>
      </c>
      <c r="U1274" s="40"/>
      <c r="V1274" s="40"/>
      <c r="W1274" s="40"/>
      <c r="X1274" s="40"/>
      <c r="Y1274" s="40"/>
      <c r="Z1274" s="40"/>
      <c r="AA1274" s="40"/>
      <c r="AB1274" s="40"/>
      <c r="AC1274" s="40"/>
      <c r="AD1274" s="40"/>
      <c r="AE1274" s="40"/>
      <c r="AR1274" s="219" t="s">
        <v>986</v>
      </c>
      <c r="AT1274" s="219" t="s">
        <v>212</v>
      </c>
      <c r="AU1274" s="219" t="s">
        <v>85</v>
      </c>
      <c r="AY1274" s="19" t="s">
        <v>147</v>
      </c>
      <c r="BE1274" s="220">
        <f>IF(N1274="základní",J1274,0)</f>
        <v>0</v>
      </c>
      <c r="BF1274" s="220">
        <f>IF(N1274="snížená",J1274,0)</f>
        <v>0</v>
      </c>
      <c r="BG1274" s="220">
        <f>IF(N1274="zákl. přenesená",J1274,0)</f>
        <v>0</v>
      </c>
      <c r="BH1274" s="220">
        <f>IF(N1274="sníž. přenesená",J1274,0)</f>
        <v>0</v>
      </c>
      <c r="BI1274" s="220">
        <f>IF(N1274="nulová",J1274,0)</f>
        <v>0</v>
      </c>
      <c r="BJ1274" s="19" t="s">
        <v>83</v>
      </c>
      <c r="BK1274" s="220">
        <f>ROUND(I1274*H1274,2)</f>
        <v>0</v>
      </c>
      <c r="BL1274" s="19" t="s">
        <v>964</v>
      </c>
      <c r="BM1274" s="219" t="s">
        <v>1232</v>
      </c>
    </row>
    <row r="1275" s="13" customFormat="1">
      <c r="A1275" s="13"/>
      <c r="B1275" s="237"/>
      <c r="C1275" s="238"/>
      <c r="D1275" s="239" t="s">
        <v>217</v>
      </c>
      <c r="E1275" s="238"/>
      <c r="F1275" s="240" t="s">
        <v>1233</v>
      </c>
      <c r="G1275" s="238"/>
      <c r="H1275" s="241">
        <v>5.6319999999999997</v>
      </c>
      <c r="I1275" s="242"/>
      <c r="J1275" s="238"/>
      <c r="K1275" s="238"/>
      <c r="L1275" s="243"/>
      <c r="M1275" s="244"/>
      <c r="N1275" s="245"/>
      <c r="O1275" s="245"/>
      <c r="P1275" s="245"/>
      <c r="Q1275" s="245"/>
      <c r="R1275" s="245"/>
      <c r="S1275" s="245"/>
      <c r="T1275" s="246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7" t="s">
        <v>217</v>
      </c>
      <c r="AU1275" s="247" t="s">
        <v>85</v>
      </c>
      <c r="AV1275" s="13" t="s">
        <v>85</v>
      </c>
      <c r="AW1275" s="13" t="s">
        <v>4</v>
      </c>
      <c r="AX1275" s="13" t="s">
        <v>83</v>
      </c>
      <c r="AY1275" s="247" t="s">
        <v>147</v>
      </c>
    </row>
    <row r="1276" s="2" customFormat="1" ht="24.15" customHeight="1">
      <c r="A1276" s="40"/>
      <c r="B1276" s="41"/>
      <c r="C1276" s="207" t="s">
        <v>1234</v>
      </c>
      <c r="D1276" s="207" t="s">
        <v>149</v>
      </c>
      <c r="E1276" s="208" t="s">
        <v>1235</v>
      </c>
      <c r="F1276" s="209" t="s">
        <v>1236</v>
      </c>
      <c r="G1276" s="210" t="s">
        <v>772</v>
      </c>
      <c r="H1276" s="211">
        <v>15</v>
      </c>
      <c r="I1276" s="212"/>
      <c r="J1276" s="213">
        <f>ROUND(I1276*H1276,2)</f>
        <v>0</v>
      </c>
      <c r="K1276" s="214"/>
      <c r="L1276" s="46"/>
      <c r="M1276" s="215" t="s">
        <v>19</v>
      </c>
      <c r="N1276" s="216" t="s">
        <v>46</v>
      </c>
      <c r="O1276" s="86"/>
      <c r="P1276" s="217">
        <f>O1276*H1276</f>
        <v>0</v>
      </c>
      <c r="Q1276" s="217">
        <v>0</v>
      </c>
      <c r="R1276" s="217">
        <f>Q1276*H1276</f>
        <v>0</v>
      </c>
      <c r="S1276" s="217">
        <v>0</v>
      </c>
      <c r="T1276" s="218">
        <f>S1276*H1276</f>
        <v>0</v>
      </c>
      <c r="U1276" s="40"/>
      <c r="V1276" s="40"/>
      <c r="W1276" s="40"/>
      <c r="X1276" s="40"/>
      <c r="Y1276" s="40"/>
      <c r="Z1276" s="40"/>
      <c r="AA1276" s="40"/>
      <c r="AB1276" s="40"/>
      <c r="AC1276" s="40"/>
      <c r="AD1276" s="40"/>
      <c r="AE1276" s="40"/>
      <c r="AR1276" s="219" t="s">
        <v>153</v>
      </c>
      <c r="AT1276" s="219" t="s">
        <v>149</v>
      </c>
      <c r="AU1276" s="219" t="s">
        <v>85</v>
      </c>
      <c r="AY1276" s="19" t="s">
        <v>147</v>
      </c>
      <c r="BE1276" s="220">
        <f>IF(N1276="základní",J1276,0)</f>
        <v>0</v>
      </c>
      <c r="BF1276" s="220">
        <f>IF(N1276="snížená",J1276,0)</f>
        <v>0</v>
      </c>
      <c r="BG1276" s="220">
        <f>IF(N1276="zákl. přenesená",J1276,0)</f>
        <v>0</v>
      </c>
      <c r="BH1276" s="220">
        <f>IF(N1276="sníž. přenesená",J1276,0)</f>
        <v>0</v>
      </c>
      <c r="BI1276" s="220">
        <f>IF(N1276="nulová",J1276,0)</f>
        <v>0</v>
      </c>
      <c r="BJ1276" s="19" t="s">
        <v>83</v>
      </c>
      <c r="BK1276" s="220">
        <f>ROUND(I1276*H1276,2)</f>
        <v>0</v>
      </c>
      <c r="BL1276" s="19" t="s">
        <v>153</v>
      </c>
      <c r="BM1276" s="219" t="s">
        <v>1237</v>
      </c>
    </row>
    <row r="1277" s="2" customFormat="1">
      <c r="A1277" s="40"/>
      <c r="B1277" s="41"/>
      <c r="C1277" s="42"/>
      <c r="D1277" s="221" t="s">
        <v>155</v>
      </c>
      <c r="E1277" s="42"/>
      <c r="F1277" s="222" t="s">
        <v>1238</v>
      </c>
      <c r="G1277" s="42"/>
      <c r="H1277" s="42"/>
      <c r="I1277" s="223"/>
      <c r="J1277" s="42"/>
      <c r="K1277" s="42"/>
      <c r="L1277" s="46"/>
      <c r="M1277" s="224"/>
      <c r="N1277" s="225"/>
      <c r="O1277" s="86"/>
      <c r="P1277" s="86"/>
      <c r="Q1277" s="86"/>
      <c r="R1277" s="86"/>
      <c r="S1277" s="86"/>
      <c r="T1277" s="87"/>
      <c r="U1277" s="40"/>
      <c r="V1277" s="40"/>
      <c r="W1277" s="40"/>
      <c r="X1277" s="40"/>
      <c r="Y1277" s="40"/>
      <c r="Z1277" s="40"/>
      <c r="AA1277" s="40"/>
      <c r="AB1277" s="40"/>
      <c r="AC1277" s="40"/>
      <c r="AD1277" s="40"/>
      <c r="AE1277" s="40"/>
      <c r="AT1277" s="19" t="s">
        <v>155</v>
      </c>
      <c r="AU1277" s="19" t="s">
        <v>85</v>
      </c>
    </row>
    <row r="1278" s="14" customFormat="1">
      <c r="A1278" s="14"/>
      <c r="B1278" s="248"/>
      <c r="C1278" s="249"/>
      <c r="D1278" s="239" t="s">
        <v>217</v>
      </c>
      <c r="E1278" s="250" t="s">
        <v>19</v>
      </c>
      <c r="F1278" s="251" t="s">
        <v>1239</v>
      </c>
      <c r="G1278" s="249"/>
      <c r="H1278" s="250" t="s">
        <v>19</v>
      </c>
      <c r="I1278" s="252"/>
      <c r="J1278" s="249"/>
      <c r="K1278" s="249"/>
      <c r="L1278" s="253"/>
      <c r="M1278" s="254"/>
      <c r="N1278" s="255"/>
      <c r="O1278" s="255"/>
      <c r="P1278" s="255"/>
      <c r="Q1278" s="255"/>
      <c r="R1278" s="255"/>
      <c r="S1278" s="255"/>
      <c r="T1278" s="256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7" t="s">
        <v>217</v>
      </c>
      <c r="AU1278" s="257" t="s">
        <v>85</v>
      </c>
      <c r="AV1278" s="14" t="s">
        <v>83</v>
      </c>
      <c r="AW1278" s="14" t="s">
        <v>37</v>
      </c>
      <c r="AX1278" s="14" t="s">
        <v>75</v>
      </c>
      <c r="AY1278" s="257" t="s">
        <v>147</v>
      </c>
    </row>
    <row r="1279" s="13" customFormat="1">
      <c r="A1279" s="13"/>
      <c r="B1279" s="237"/>
      <c r="C1279" s="238"/>
      <c r="D1279" s="239" t="s">
        <v>217</v>
      </c>
      <c r="E1279" s="258" t="s">
        <v>19</v>
      </c>
      <c r="F1279" s="240" t="s">
        <v>1240</v>
      </c>
      <c r="G1279" s="238"/>
      <c r="H1279" s="241">
        <v>15</v>
      </c>
      <c r="I1279" s="242"/>
      <c r="J1279" s="238"/>
      <c r="K1279" s="238"/>
      <c r="L1279" s="243"/>
      <c r="M1279" s="244"/>
      <c r="N1279" s="245"/>
      <c r="O1279" s="245"/>
      <c r="P1279" s="245"/>
      <c r="Q1279" s="245"/>
      <c r="R1279" s="245"/>
      <c r="S1279" s="245"/>
      <c r="T1279" s="246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7" t="s">
        <v>217</v>
      </c>
      <c r="AU1279" s="247" t="s">
        <v>85</v>
      </c>
      <c r="AV1279" s="13" t="s">
        <v>85</v>
      </c>
      <c r="AW1279" s="13" t="s">
        <v>37</v>
      </c>
      <c r="AX1279" s="13" t="s">
        <v>83</v>
      </c>
      <c r="AY1279" s="247" t="s">
        <v>147</v>
      </c>
    </row>
    <row r="1280" s="2" customFormat="1" ht="16.5" customHeight="1">
      <c r="A1280" s="40"/>
      <c r="B1280" s="41"/>
      <c r="C1280" s="226" t="s">
        <v>1241</v>
      </c>
      <c r="D1280" s="226" t="s">
        <v>212</v>
      </c>
      <c r="E1280" s="227" t="s">
        <v>1242</v>
      </c>
      <c r="F1280" s="228" t="s">
        <v>1243</v>
      </c>
      <c r="G1280" s="229" t="s">
        <v>772</v>
      </c>
      <c r="H1280" s="230">
        <v>15</v>
      </c>
      <c r="I1280" s="231"/>
      <c r="J1280" s="232">
        <f>ROUND(I1280*H1280,2)</f>
        <v>0</v>
      </c>
      <c r="K1280" s="233"/>
      <c r="L1280" s="234"/>
      <c r="M1280" s="235" t="s">
        <v>19</v>
      </c>
      <c r="N1280" s="236" t="s">
        <v>46</v>
      </c>
      <c r="O1280" s="86"/>
      <c r="P1280" s="217">
        <f>O1280*H1280</f>
        <v>0</v>
      </c>
      <c r="Q1280" s="217">
        <v>0.00020000000000000001</v>
      </c>
      <c r="R1280" s="217">
        <f>Q1280*H1280</f>
        <v>0.0030000000000000001</v>
      </c>
      <c r="S1280" s="217">
        <v>0</v>
      </c>
      <c r="T1280" s="218">
        <f>S1280*H1280</f>
        <v>0</v>
      </c>
      <c r="U1280" s="40"/>
      <c r="V1280" s="40"/>
      <c r="W1280" s="40"/>
      <c r="X1280" s="40"/>
      <c r="Y1280" s="40"/>
      <c r="Z1280" s="40"/>
      <c r="AA1280" s="40"/>
      <c r="AB1280" s="40"/>
      <c r="AC1280" s="40"/>
      <c r="AD1280" s="40"/>
      <c r="AE1280" s="40"/>
      <c r="AR1280" s="219" t="s">
        <v>186</v>
      </c>
      <c r="AT1280" s="219" t="s">
        <v>212</v>
      </c>
      <c r="AU1280" s="219" t="s">
        <v>85</v>
      </c>
      <c r="AY1280" s="19" t="s">
        <v>147</v>
      </c>
      <c r="BE1280" s="220">
        <f>IF(N1280="základní",J1280,0)</f>
        <v>0</v>
      </c>
      <c r="BF1280" s="220">
        <f>IF(N1280="snížená",J1280,0)</f>
        <v>0</v>
      </c>
      <c r="BG1280" s="220">
        <f>IF(N1280="zákl. přenesená",J1280,0)</f>
        <v>0</v>
      </c>
      <c r="BH1280" s="220">
        <f>IF(N1280="sníž. přenesená",J1280,0)</f>
        <v>0</v>
      </c>
      <c r="BI1280" s="220">
        <f>IF(N1280="nulová",J1280,0)</f>
        <v>0</v>
      </c>
      <c r="BJ1280" s="19" t="s">
        <v>83</v>
      </c>
      <c r="BK1280" s="220">
        <f>ROUND(I1280*H1280,2)</f>
        <v>0</v>
      </c>
      <c r="BL1280" s="19" t="s">
        <v>153</v>
      </c>
      <c r="BM1280" s="219" t="s">
        <v>1244</v>
      </c>
    </row>
    <row r="1281" s="12" customFormat="1" ht="22.8" customHeight="1">
      <c r="A1281" s="12"/>
      <c r="B1281" s="191"/>
      <c r="C1281" s="192"/>
      <c r="D1281" s="193" t="s">
        <v>74</v>
      </c>
      <c r="E1281" s="205" t="s">
        <v>1245</v>
      </c>
      <c r="F1281" s="205" t="s">
        <v>1246</v>
      </c>
      <c r="G1281" s="192"/>
      <c r="H1281" s="192"/>
      <c r="I1281" s="195"/>
      <c r="J1281" s="206">
        <f>BK1281</f>
        <v>0</v>
      </c>
      <c r="K1281" s="192"/>
      <c r="L1281" s="197"/>
      <c r="M1281" s="198"/>
      <c r="N1281" s="199"/>
      <c r="O1281" s="199"/>
      <c r="P1281" s="200">
        <f>SUM(P1282:P1296)</f>
        <v>0</v>
      </c>
      <c r="Q1281" s="199"/>
      <c r="R1281" s="200">
        <f>SUM(R1282:R1296)</f>
        <v>0.140732</v>
      </c>
      <c r="S1281" s="199"/>
      <c r="T1281" s="201">
        <f>SUM(T1282:T1296)</f>
        <v>6.3501760000000003</v>
      </c>
      <c r="U1281" s="12"/>
      <c r="V1281" s="12"/>
      <c r="W1281" s="12"/>
      <c r="X1281" s="12"/>
      <c r="Y1281" s="12"/>
      <c r="Z1281" s="12"/>
      <c r="AA1281" s="12"/>
      <c r="AB1281" s="12"/>
      <c r="AC1281" s="12"/>
      <c r="AD1281" s="12"/>
      <c r="AE1281" s="12"/>
      <c r="AR1281" s="202" t="s">
        <v>85</v>
      </c>
      <c r="AT1281" s="203" t="s">
        <v>74</v>
      </c>
      <c r="AU1281" s="203" t="s">
        <v>83</v>
      </c>
      <c r="AY1281" s="202" t="s">
        <v>147</v>
      </c>
      <c r="BK1281" s="204">
        <f>SUM(BK1282:BK1296)</f>
        <v>0</v>
      </c>
    </row>
    <row r="1282" s="2" customFormat="1" ht="24.15" customHeight="1">
      <c r="A1282" s="40"/>
      <c r="B1282" s="41"/>
      <c r="C1282" s="207" t="s">
        <v>1247</v>
      </c>
      <c r="D1282" s="207" t="s">
        <v>149</v>
      </c>
      <c r="E1282" s="208" t="s">
        <v>1248</v>
      </c>
      <c r="F1282" s="209" t="s">
        <v>1249</v>
      </c>
      <c r="G1282" s="210" t="s">
        <v>159</v>
      </c>
      <c r="H1282" s="211">
        <v>247.28</v>
      </c>
      <c r="I1282" s="212"/>
      <c r="J1282" s="213">
        <f>ROUND(I1282*H1282,2)</f>
        <v>0</v>
      </c>
      <c r="K1282" s="214"/>
      <c r="L1282" s="46"/>
      <c r="M1282" s="215" t="s">
        <v>19</v>
      </c>
      <c r="N1282" s="216" t="s">
        <v>46</v>
      </c>
      <c r="O1282" s="86"/>
      <c r="P1282" s="217">
        <f>O1282*H1282</f>
        <v>0</v>
      </c>
      <c r="Q1282" s="217">
        <v>0</v>
      </c>
      <c r="R1282" s="217">
        <f>Q1282*H1282</f>
        <v>0</v>
      </c>
      <c r="S1282" s="217">
        <v>0.014</v>
      </c>
      <c r="T1282" s="218">
        <f>S1282*H1282</f>
        <v>3.4619200000000001</v>
      </c>
      <c r="U1282" s="40"/>
      <c r="V1282" s="40"/>
      <c r="W1282" s="40"/>
      <c r="X1282" s="40"/>
      <c r="Y1282" s="40"/>
      <c r="Z1282" s="40"/>
      <c r="AA1282" s="40"/>
      <c r="AB1282" s="40"/>
      <c r="AC1282" s="40"/>
      <c r="AD1282" s="40"/>
      <c r="AE1282" s="40"/>
      <c r="AR1282" s="219" t="s">
        <v>964</v>
      </c>
      <c r="AT1282" s="219" t="s">
        <v>149</v>
      </c>
      <c r="AU1282" s="219" t="s">
        <v>85</v>
      </c>
      <c r="AY1282" s="19" t="s">
        <v>147</v>
      </c>
      <c r="BE1282" s="220">
        <f>IF(N1282="základní",J1282,0)</f>
        <v>0</v>
      </c>
      <c r="BF1282" s="220">
        <f>IF(N1282="snížená",J1282,0)</f>
        <v>0</v>
      </c>
      <c r="BG1282" s="220">
        <f>IF(N1282="zákl. přenesená",J1282,0)</f>
        <v>0</v>
      </c>
      <c r="BH1282" s="220">
        <f>IF(N1282="sníž. přenesená",J1282,0)</f>
        <v>0</v>
      </c>
      <c r="BI1282" s="220">
        <f>IF(N1282="nulová",J1282,0)</f>
        <v>0</v>
      </c>
      <c r="BJ1282" s="19" t="s">
        <v>83</v>
      </c>
      <c r="BK1282" s="220">
        <f>ROUND(I1282*H1282,2)</f>
        <v>0</v>
      </c>
      <c r="BL1282" s="19" t="s">
        <v>964</v>
      </c>
      <c r="BM1282" s="219" t="s">
        <v>1250</v>
      </c>
    </row>
    <row r="1283" s="2" customFormat="1">
      <c r="A1283" s="40"/>
      <c r="B1283" s="41"/>
      <c r="C1283" s="42"/>
      <c r="D1283" s="221" t="s">
        <v>155</v>
      </c>
      <c r="E1283" s="42"/>
      <c r="F1283" s="222" t="s">
        <v>1251</v>
      </c>
      <c r="G1283" s="42"/>
      <c r="H1283" s="42"/>
      <c r="I1283" s="223"/>
      <c r="J1283" s="42"/>
      <c r="K1283" s="42"/>
      <c r="L1283" s="46"/>
      <c r="M1283" s="224"/>
      <c r="N1283" s="225"/>
      <c r="O1283" s="86"/>
      <c r="P1283" s="86"/>
      <c r="Q1283" s="86"/>
      <c r="R1283" s="86"/>
      <c r="S1283" s="86"/>
      <c r="T1283" s="87"/>
      <c r="U1283" s="40"/>
      <c r="V1283" s="40"/>
      <c r="W1283" s="40"/>
      <c r="X1283" s="40"/>
      <c r="Y1283" s="40"/>
      <c r="Z1283" s="40"/>
      <c r="AA1283" s="40"/>
      <c r="AB1283" s="40"/>
      <c r="AC1283" s="40"/>
      <c r="AD1283" s="40"/>
      <c r="AE1283" s="40"/>
      <c r="AT1283" s="19" t="s">
        <v>155</v>
      </c>
      <c r="AU1283" s="19" t="s">
        <v>85</v>
      </c>
    </row>
    <row r="1284" s="14" customFormat="1">
      <c r="A1284" s="14"/>
      <c r="B1284" s="248"/>
      <c r="C1284" s="249"/>
      <c r="D1284" s="239" t="s">
        <v>217</v>
      </c>
      <c r="E1284" s="250" t="s">
        <v>19</v>
      </c>
      <c r="F1284" s="251" t="s">
        <v>1252</v>
      </c>
      <c r="G1284" s="249"/>
      <c r="H1284" s="250" t="s">
        <v>19</v>
      </c>
      <c r="I1284" s="252"/>
      <c r="J1284" s="249"/>
      <c r="K1284" s="249"/>
      <c r="L1284" s="253"/>
      <c r="M1284" s="254"/>
      <c r="N1284" s="255"/>
      <c r="O1284" s="255"/>
      <c r="P1284" s="255"/>
      <c r="Q1284" s="255"/>
      <c r="R1284" s="255"/>
      <c r="S1284" s="255"/>
      <c r="T1284" s="256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7" t="s">
        <v>217</v>
      </c>
      <c r="AU1284" s="257" t="s">
        <v>85</v>
      </c>
      <c r="AV1284" s="14" t="s">
        <v>83</v>
      </c>
      <c r="AW1284" s="14" t="s">
        <v>37</v>
      </c>
      <c r="AX1284" s="14" t="s">
        <v>75</v>
      </c>
      <c r="AY1284" s="257" t="s">
        <v>147</v>
      </c>
    </row>
    <row r="1285" s="13" customFormat="1">
      <c r="A1285" s="13"/>
      <c r="B1285" s="237"/>
      <c r="C1285" s="238"/>
      <c r="D1285" s="239" t="s">
        <v>217</v>
      </c>
      <c r="E1285" s="258" t="s">
        <v>19</v>
      </c>
      <c r="F1285" s="240" t="s">
        <v>1253</v>
      </c>
      <c r="G1285" s="238"/>
      <c r="H1285" s="241">
        <v>247.28</v>
      </c>
      <c r="I1285" s="242"/>
      <c r="J1285" s="238"/>
      <c r="K1285" s="238"/>
      <c r="L1285" s="243"/>
      <c r="M1285" s="244"/>
      <c r="N1285" s="245"/>
      <c r="O1285" s="245"/>
      <c r="P1285" s="245"/>
      <c r="Q1285" s="245"/>
      <c r="R1285" s="245"/>
      <c r="S1285" s="245"/>
      <c r="T1285" s="246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7" t="s">
        <v>217</v>
      </c>
      <c r="AU1285" s="247" t="s">
        <v>85</v>
      </c>
      <c r="AV1285" s="13" t="s">
        <v>85</v>
      </c>
      <c r="AW1285" s="13" t="s">
        <v>37</v>
      </c>
      <c r="AX1285" s="13" t="s">
        <v>83</v>
      </c>
      <c r="AY1285" s="247" t="s">
        <v>147</v>
      </c>
    </row>
    <row r="1286" s="2" customFormat="1" ht="49.05" customHeight="1">
      <c r="A1286" s="40"/>
      <c r="B1286" s="41"/>
      <c r="C1286" s="207" t="s">
        <v>1254</v>
      </c>
      <c r="D1286" s="207" t="s">
        <v>149</v>
      </c>
      <c r="E1286" s="208" t="s">
        <v>1255</v>
      </c>
      <c r="F1286" s="209" t="s">
        <v>1256</v>
      </c>
      <c r="G1286" s="210" t="s">
        <v>159</v>
      </c>
      <c r="H1286" s="211">
        <v>419.28699999999998</v>
      </c>
      <c r="I1286" s="212"/>
      <c r="J1286" s="213">
        <f>ROUND(I1286*H1286,2)</f>
        <v>0</v>
      </c>
      <c r="K1286" s="214"/>
      <c r="L1286" s="46"/>
      <c r="M1286" s="215" t="s">
        <v>19</v>
      </c>
      <c r="N1286" s="216" t="s">
        <v>46</v>
      </c>
      <c r="O1286" s="86"/>
      <c r="P1286" s="217">
        <f>O1286*H1286</f>
        <v>0</v>
      </c>
      <c r="Q1286" s="217">
        <v>0</v>
      </c>
      <c r="R1286" s="217">
        <f>Q1286*H1286</f>
        <v>0</v>
      </c>
      <c r="S1286" s="217">
        <v>0</v>
      </c>
      <c r="T1286" s="218">
        <f>S1286*H1286</f>
        <v>0</v>
      </c>
      <c r="U1286" s="40"/>
      <c r="V1286" s="40"/>
      <c r="W1286" s="40"/>
      <c r="X1286" s="40"/>
      <c r="Y1286" s="40"/>
      <c r="Z1286" s="40"/>
      <c r="AA1286" s="40"/>
      <c r="AB1286" s="40"/>
      <c r="AC1286" s="40"/>
      <c r="AD1286" s="40"/>
      <c r="AE1286" s="40"/>
      <c r="AR1286" s="219" t="s">
        <v>964</v>
      </c>
      <c r="AT1286" s="219" t="s">
        <v>149</v>
      </c>
      <c r="AU1286" s="219" t="s">
        <v>85</v>
      </c>
      <c r="AY1286" s="19" t="s">
        <v>147</v>
      </c>
      <c r="BE1286" s="220">
        <f>IF(N1286="základní",J1286,0)</f>
        <v>0</v>
      </c>
      <c r="BF1286" s="220">
        <f>IF(N1286="snížená",J1286,0)</f>
        <v>0</v>
      </c>
      <c r="BG1286" s="220">
        <f>IF(N1286="zákl. přenesená",J1286,0)</f>
        <v>0</v>
      </c>
      <c r="BH1286" s="220">
        <f>IF(N1286="sníž. přenesená",J1286,0)</f>
        <v>0</v>
      </c>
      <c r="BI1286" s="220">
        <f>IF(N1286="nulová",J1286,0)</f>
        <v>0</v>
      </c>
      <c r="BJ1286" s="19" t="s">
        <v>83</v>
      </c>
      <c r="BK1286" s="220">
        <f>ROUND(I1286*H1286,2)</f>
        <v>0</v>
      </c>
      <c r="BL1286" s="19" t="s">
        <v>964</v>
      </c>
      <c r="BM1286" s="219" t="s">
        <v>1257</v>
      </c>
    </row>
    <row r="1287" s="2" customFormat="1">
      <c r="A1287" s="40"/>
      <c r="B1287" s="41"/>
      <c r="C1287" s="42"/>
      <c r="D1287" s="221" t="s">
        <v>155</v>
      </c>
      <c r="E1287" s="42"/>
      <c r="F1287" s="222" t="s">
        <v>1258</v>
      </c>
      <c r="G1287" s="42"/>
      <c r="H1287" s="42"/>
      <c r="I1287" s="223"/>
      <c r="J1287" s="42"/>
      <c r="K1287" s="42"/>
      <c r="L1287" s="46"/>
      <c r="M1287" s="224"/>
      <c r="N1287" s="225"/>
      <c r="O1287" s="86"/>
      <c r="P1287" s="86"/>
      <c r="Q1287" s="86"/>
      <c r="R1287" s="86"/>
      <c r="S1287" s="86"/>
      <c r="T1287" s="87"/>
      <c r="U1287" s="40"/>
      <c r="V1287" s="40"/>
      <c r="W1287" s="40"/>
      <c r="X1287" s="40"/>
      <c r="Y1287" s="40"/>
      <c r="Z1287" s="40"/>
      <c r="AA1287" s="40"/>
      <c r="AB1287" s="40"/>
      <c r="AC1287" s="40"/>
      <c r="AD1287" s="40"/>
      <c r="AE1287" s="40"/>
      <c r="AT1287" s="19" t="s">
        <v>155</v>
      </c>
      <c r="AU1287" s="19" t="s">
        <v>85</v>
      </c>
    </row>
    <row r="1288" s="13" customFormat="1">
      <c r="A1288" s="13"/>
      <c r="B1288" s="237"/>
      <c r="C1288" s="238"/>
      <c r="D1288" s="239" t="s">
        <v>217</v>
      </c>
      <c r="E1288" s="258" t="s">
        <v>19</v>
      </c>
      <c r="F1288" s="240" t="s">
        <v>1259</v>
      </c>
      <c r="G1288" s="238"/>
      <c r="H1288" s="241">
        <v>419.28699999999998</v>
      </c>
      <c r="I1288" s="242"/>
      <c r="J1288" s="238"/>
      <c r="K1288" s="238"/>
      <c r="L1288" s="243"/>
      <c r="M1288" s="244"/>
      <c r="N1288" s="245"/>
      <c r="O1288" s="245"/>
      <c r="P1288" s="245"/>
      <c r="Q1288" s="245"/>
      <c r="R1288" s="245"/>
      <c r="S1288" s="245"/>
      <c r="T1288" s="246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47" t="s">
        <v>217</v>
      </c>
      <c r="AU1288" s="247" t="s">
        <v>85</v>
      </c>
      <c r="AV1288" s="13" t="s">
        <v>85</v>
      </c>
      <c r="AW1288" s="13" t="s">
        <v>37</v>
      </c>
      <c r="AX1288" s="13" t="s">
        <v>83</v>
      </c>
      <c r="AY1288" s="247" t="s">
        <v>147</v>
      </c>
    </row>
    <row r="1289" s="2" customFormat="1" ht="21.75" customHeight="1">
      <c r="A1289" s="40"/>
      <c r="B1289" s="41"/>
      <c r="C1289" s="226" t="s">
        <v>1260</v>
      </c>
      <c r="D1289" s="226" t="s">
        <v>212</v>
      </c>
      <c r="E1289" s="227" t="s">
        <v>1261</v>
      </c>
      <c r="F1289" s="228" t="s">
        <v>1262</v>
      </c>
      <c r="G1289" s="229" t="s">
        <v>159</v>
      </c>
      <c r="H1289" s="230">
        <v>461.21600000000001</v>
      </c>
      <c r="I1289" s="231"/>
      <c r="J1289" s="232">
        <f>ROUND(I1289*H1289,2)</f>
        <v>0</v>
      </c>
      <c r="K1289" s="233"/>
      <c r="L1289" s="234"/>
      <c r="M1289" s="235" t="s">
        <v>19</v>
      </c>
      <c r="N1289" s="236" t="s">
        <v>46</v>
      </c>
      <c r="O1289" s="86"/>
      <c r="P1289" s="217">
        <f>O1289*H1289</f>
        <v>0</v>
      </c>
      <c r="Q1289" s="217">
        <v>0</v>
      </c>
      <c r="R1289" s="217">
        <f>Q1289*H1289</f>
        <v>0</v>
      </c>
      <c r="S1289" s="217">
        <v>0</v>
      </c>
      <c r="T1289" s="218">
        <f>S1289*H1289</f>
        <v>0</v>
      </c>
      <c r="U1289" s="40"/>
      <c r="V1289" s="40"/>
      <c r="W1289" s="40"/>
      <c r="X1289" s="40"/>
      <c r="Y1289" s="40"/>
      <c r="Z1289" s="40"/>
      <c r="AA1289" s="40"/>
      <c r="AB1289" s="40"/>
      <c r="AC1289" s="40"/>
      <c r="AD1289" s="40"/>
      <c r="AE1289" s="40"/>
      <c r="AR1289" s="219" t="s">
        <v>986</v>
      </c>
      <c r="AT1289" s="219" t="s">
        <v>212</v>
      </c>
      <c r="AU1289" s="219" t="s">
        <v>85</v>
      </c>
      <c r="AY1289" s="19" t="s">
        <v>147</v>
      </c>
      <c r="BE1289" s="220">
        <f>IF(N1289="základní",J1289,0)</f>
        <v>0</v>
      </c>
      <c r="BF1289" s="220">
        <f>IF(N1289="snížená",J1289,0)</f>
        <v>0</v>
      </c>
      <c r="BG1289" s="220">
        <f>IF(N1289="zákl. přenesená",J1289,0)</f>
        <v>0</v>
      </c>
      <c r="BH1289" s="220">
        <f>IF(N1289="sníž. přenesená",J1289,0)</f>
        <v>0</v>
      </c>
      <c r="BI1289" s="220">
        <f>IF(N1289="nulová",J1289,0)</f>
        <v>0</v>
      </c>
      <c r="BJ1289" s="19" t="s">
        <v>83</v>
      </c>
      <c r="BK1289" s="220">
        <f>ROUND(I1289*H1289,2)</f>
        <v>0</v>
      </c>
      <c r="BL1289" s="19" t="s">
        <v>964</v>
      </c>
      <c r="BM1289" s="219" t="s">
        <v>1263</v>
      </c>
    </row>
    <row r="1290" s="13" customFormat="1">
      <c r="A1290" s="13"/>
      <c r="B1290" s="237"/>
      <c r="C1290" s="238"/>
      <c r="D1290" s="239" t="s">
        <v>217</v>
      </c>
      <c r="E1290" s="238"/>
      <c r="F1290" s="240" t="s">
        <v>1264</v>
      </c>
      <c r="G1290" s="238"/>
      <c r="H1290" s="241">
        <v>461.21600000000001</v>
      </c>
      <c r="I1290" s="242"/>
      <c r="J1290" s="238"/>
      <c r="K1290" s="238"/>
      <c r="L1290" s="243"/>
      <c r="M1290" s="244"/>
      <c r="N1290" s="245"/>
      <c r="O1290" s="245"/>
      <c r="P1290" s="245"/>
      <c r="Q1290" s="245"/>
      <c r="R1290" s="245"/>
      <c r="S1290" s="245"/>
      <c r="T1290" s="246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7" t="s">
        <v>217</v>
      </c>
      <c r="AU1290" s="247" t="s">
        <v>85</v>
      </c>
      <c r="AV1290" s="13" t="s">
        <v>85</v>
      </c>
      <c r="AW1290" s="13" t="s">
        <v>4</v>
      </c>
      <c r="AX1290" s="13" t="s">
        <v>83</v>
      </c>
      <c r="AY1290" s="247" t="s">
        <v>147</v>
      </c>
    </row>
    <row r="1291" s="2" customFormat="1" ht="37.8" customHeight="1">
      <c r="A1291" s="40"/>
      <c r="B1291" s="41"/>
      <c r="C1291" s="207" t="s">
        <v>1265</v>
      </c>
      <c r="D1291" s="207" t="s">
        <v>149</v>
      </c>
      <c r="E1291" s="208" t="s">
        <v>1266</v>
      </c>
      <c r="F1291" s="209" t="s">
        <v>1267</v>
      </c>
      <c r="G1291" s="210" t="s">
        <v>152</v>
      </c>
      <c r="H1291" s="211">
        <v>6.04</v>
      </c>
      <c r="I1291" s="212"/>
      <c r="J1291" s="213">
        <f>ROUND(I1291*H1291,2)</f>
        <v>0</v>
      </c>
      <c r="K1291" s="214"/>
      <c r="L1291" s="46"/>
      <c r="M1291" s="215" t="s">
        <v>19</v>
      </c>
      <c r="N1291" s="216" t="s">
        <v>46</v>
      </c>
      <c r="O1291" s="86"/>
      <c r="P1291" s="217">
        <f>O1291*H1291</f>
        <v>0</v>
      </c>
      <c r="Q1291" s="217">
        <v>0.023300000000000001</v>
      </c>
      <c r="R1291" s="217">
        <f>Q1291*H1291</f>
        <v>0.140732</v>
      </c>
      <c r="S1291" s="217">
        <v>0</v>
      </c>
      <c r="T1291" s="218">
        <f>S1291*H1291</f>
        <v>0</v>
      </c>
      <c r="U1291" s="40"/>
      <c r="V1291" s="40"/>
      <c r="W1291" s="40"/>
      <c r="X1291" s="40"/>
      <c r="Y1291" s="40"/>
      <c r="Z1291" s="40"/>
      <c r="AA1291" s="40"/>
      <c r="AB1291" s="40"/>
      <c r="AC1291" s="40"/>
      <c r="AD1291" s="40"/>
      <c r="AE1291" s="40"/>
      <c r="AR1291" s="219" t="s">
        <v>964</v>
      </c>
      <c r="AT1291" s="219" t="s">
        <v>149</v>
      </c>
      <c r="AU1291" s="219" t="s">
        <v>85</v>
      </c>
      <c r="AY1291" s="19" t="s">
        <v>147</v>
      </c>
      <c r="BE1291" s="220">
        <f>IF(N1291="základní",J1291,0)</f>
        <v>0</v>
      </c>
      <c r="BF1291" s="220">
        <f>IF(N1291="snížená",J1291,0)</f>
        <v>0</v>
      </c>
      <c r="BG1291" s="220">
        <f>IF(N1291="zákl. přenesená",J1291,0)</f>
        <v>0</v>
      </c>
      <c r="BH1291" s="220">
        <f>IF(N1291="sníž. přenesená",J1291,0)</f>
        <v>0</v>
      </c>
      <c r="BI1291" s="220">
        <f>IF(N1291="nulová",J1291,0)</f>
        <v>0</v>
      </c>
      <c r="BJ1291" s="19" t="s">
        <v>83</v>
      </c>
      <c r="BK1291" s="220">
        <f>ROUND(I1291*H1291,2)</f>
        <v>0</v>
      </c>
      <c r="BL1291" s="19" t="s">
        <v>964</v>
      </c>
      <c r="BM1291" s="219" t="s">
        <v>1268</v>
      </c>
    </row>
    <row r="1292" s="2" customFormat="1">
      <c r="A1292" s="40"/>
      <c r="B1292" s="41"/>
      <c r="C1292" s="42"/>
      <c r="D1292" s="221" t="s">
        <v>155</v>
      </c>
      <c r="E1292" s="42"/>
      <c r="F1292" s="222" t="s">
        <v>1269</v>
      </c>
      <c r="G1292" s="42"/>
      <c r="H1292" s="42"/>
      <c r="I1292" s="223"/>
      <c r="J1292" s="42"/>
      <c r="K1292" s="42"/>
      <c r="L1292" s="46"/>
      <c r="M1292" s="224"/>
      <c r="N1292" s="225"/>
      <c r="O1292" s="86"/>
      <c r="P1292" s="86"/>
      <c r="Q1292" s="86"/>
      <c r="R1292" s="86"/>
      <c r="S1292" s="86"/>
      <c r="T1292" s="87"/>
      <c r="U1292" s="40"/>
      <c r="V1292" s="40"/>
      <c r="W1292" s="40"/>
      <c r="X1292" s="40"/>
      <c r="Y1292" s="40"/>
      <c r="Z1292" s="40"/>
      <c r="AA1292" s="40"/>
      <c r="AB1292" s="40"/>
      <c r="AC1292" s="40"/>
      <c r="AD1292" s="40"/>
      <c r="AE1292" s="40"/>
      <c r="AT1292" s="19" t="s">
        <v>155</v>
      </c>
      <c r="AU1292" s="19" t="s">
        <v>85</v>
      </c>
    </row>
    <row r="1293" s="2" customFormat="1" ht="33" customHeight="1">
      <c r="A1293" s="40"/>
      <c r="B1293" s="41"/>
      <c r="C1293" s="207" t="s">
        <v>1270</v>
      </c>
      <c r="D1293" s="207" t="s">
        <v>149</v>
      </c>
      <c r="E1293" s="208" t="s">
        <v>1271</v>
      </c>
      <c r="F1293" s="209" t="s">
        <v>1272</v>
      </c>
      <c r="G1293" s="210" t="s">
        <v>159</v>
      </c>
      <c r="H1293" s="211">
        <v>206.304</v>
      </c>
      <c r="I1293" s="212"/>
      <c r="J1293" s="213">
        <f>ROUND(I1293*H1293,2)</f>
        <v>0</v>
      </c>
      <c r="K1293" s="214"/>
      <c r="L1293" s="46"/>
      <c r="M1293" s="215" t="s">
        <v>19</v>
      </c>
      <c r="N1293" s="216" t="s">
        <v>46</v>
      </c>
      <c r="O1293" s="86"/>
      <c r="P1293" s="217">
        <f>O1293*H1293</f>
        <v>0</v>
      </c>
      <c r="Q1293" s="217">
        <v>0</v>
      </c>
      <c r="R1293" s="217">
        <f>Q1293*H1293</f>
        <v>0</v>
      </c>
      <c r="S1293" s="217">
        <v>0.014</v>
      </c>
      <c r="T1293" s="218">
        <f>S1293*H1293</f>
        <v>2.8882560000000002</v>
      </c>
      <c r="U1293" s="40"/>
      <c r="V1293" s="40"/>
      <c r="W1293" s="40"/>
      <c r="X1293" s="40"/>
      <c r="Y1293" s="40"/>
      <c r="Z1293" s="40"/>
      <c r="AA1293" s="40"/>
      <c r="AB1293" s="40"/>
      <c r="AC1293" s="40"/>
      <c r="AD1293" s="40"/>
      <c r="AE1293" s="40"/>
      <c r="AR1293" s="219" t="s">
        <v>964</v>
      </c>
      <c r="AT1293" s="219" t="s">
        <v>149</v>
      </c>
      <c r="AU1293" s="219" t="s">
        <v>85</v>
      </c>
      <c r="AY1293" s="19" t="s">
        <v>147</v>
      </c>
      <c r="BE1293" s="220">
        <f>IF(N1293="základní",J1293,0)</f>
        <v>0</v>
      </c>
      <c r="BF1293" s="220">
        <f>IF(N1293="snížená",J1293,0)</f>
        <v>0</v>
      </c>
      <c r="BG1293" s="220">
        <f>IF(N1293="zákl. přenesená",J1293,0)</f>
        <v>0</v>
      </c>
      <c r="BH1293" s="220">
        <f>IF(N1293="sníž. přenesená",J1293,0)</f>
        <v>0</v>
      </c>
      <c r="BI1293" s="220">
        <f>IF(N1293="nulová",J1293,0)</f>
        <v>0</v>
      </c>
      <c r="BJ1293" s="19" t="s">
        <v>83</v>
      </c>
      <c r="BK1293" s="220">
        <f>ROUND(I1293*H1293,2)</f>
        <v>0</v>
      </c>
      <c r="BL1293" s="19" t="s">
        <v>964</v>
      </c>
      <c r="BM1293" s="219" t="s">
        <v>1273</v>
      </c>
    </row>
    <row r="1294" s="2" customFormat="1">
      <c r="A1294" s="40"/>
      <c r="B1294" s="41"/>
      <c r="C1294" s="42"/>
      <c r="D1294" s="221" t="s">
        <v>155</v>
      </c>
      <c r="E1294" s="42"/>
      <c r="F1294" s="222" t="s">
        <v>1274</v>
      </c>
      <c r="G1294" s="42"/>
      <c r="H1294" s="42"/>
      <c r="I1294" s="223"/>
      <c r="J1294" s="42"/>
      <c r="K1294" s="42"/>
      <c r="L1294" s="46"/>
      <c r="M1294" s="224"/>
      <c r="N1294" s="225"/>
      <c r="O1294" s="86"/>
      <c r="P1294" s="86"/>
      <c r="Q1294" s="86"/>
      <c r="R1294" s="86"/>
      <c r="S1294" s="86"/>
      <c r="T1294" s="87"/>
      <c r="U1294" s="40"/>
      <c r="V1294" s="40"/>
      <c r="W1294" s="40"/>
      <c r="X1294" s="40"/>
      <c r="Y1294" s="40"/>
      <c r="Z1294" s="40"/>
      <c r="AA1294" s="40"/>
      <c r="AB1294" s="40"/>
      <c r="AC1294" s="40"/>
      <c r="AD1294" s="40"/>
      <c r="AE1294" s="40"/>
      <c r="AT1294" s="19" t="s">
        <v>155</v>
      </c>
      <c r="AU1294" s="19" t="s">
        <v>85</v>
      </c>
    </row>
    <row r="1295" s="2" customFormat="1" ht="44.25" customHeight="1">
      <c r="A1295" s="40"/>
      <c r="B1295" s="41"/>
      <c r="C1295" s="207" t="s">
        <v>1275</v>
      </c>
      <c r="D1295" s="207" t="s">
        <v>149</v>
      </c>
      <c r="E1295" s="208" t="s">
        <v>1276</v>
      </c>
      <c r="F1295" s="209" t="s">
        <v>1277</v>
      </c>
      <c r="G1295" s="210" t="s">
        <v>189</v>
      </c>
      <c r="H1295" s="211">
        <v>0.14099999999999999</v>
      </c>
      <c r="I1295" s="212"/>
      <c r="J1295" s="213">
        <f>ROUND(I1295*H1295,2)</f>
        <v>0</v>
      </c>
      <c r="K1295" s="214"/>
      <c r="L1295" s="46"/>
      <c r="M1295" s="215" t="s">
        <v>19</v>
      </c>
      <c r="N1295" s="216" t="s">
        <v>46</v>
      </c>
      <c r="O1295" s="86"/>
      <c r="P1295" s="217">
        <f>O1295*H1295</f>
        <v>0</v>
      </c>
      <c r="Q1295" s="217">
        <v>0</v>
      </c>
      <c r="R1295" s="217">
        <f>Q1295*H1295</f>
        <v>0</v>
      </c>
      <c r="S1295" s="217">
        <v>0</v>
      </c>
      <c r="T1295" s="218">
        <f>S1295*H1295</f>
        <v>0</v>
      </c>
      <c r="U1295" s="40"/>
      <c r="V1295" s="40"/>
      <c r="W1295" s="40"/>
      <c r="X1295" s="40"/>
      <c r="Y1295" s="40"/>
      <c r="Z1295" s="40"/>
      <c r="AA1295" s="40"/>
      <c r="AB1295" s="40"/>
      <c r="AC1295" s="40"/>
      <c r="AD1295" s="40"/>
      <c r="AE1295" s="40"/>
      <c r="AR1295" s="219" t="s">
        <v>964</v>
      </c>
      <c r="AT1295" s="219" t="s">
        <v>149</v>
      </c>
      <c r="AU1295" s="219" t="s">
        <v>85</v>
      </c>
      <c r="AY1295" s="19" t="s">
        <v>147</v>
      </c>
      <c r="BE1295" s="220">
        <f>IF(N1295="základní",J1295,0)</f>
        <v>0</v>
      </c>
      <c r="BF1295" s="220">
        <f>IF(N1295="snížená",J1295,0)</f>
        <v>0</v>
      </c>
      <c r="BG1295" s="220">
        <f>IF(N1295="zákl. přenesená",J1295,0)</f>
        <v>0</v>
      </c>
      <c r="BH1295" s="220">
        <f>IF(N1295="sníž. přenesená",J1295,0)</f>
        <v>0</v>
      </c>
      <c r="BI1295" s="220">
        <f>IF(N1295="nulová",J1295,0)</f>
        <v>0</v>
      </c>
      <c r="BJ1295" s="19" t="s">
        <v>83</v>
      </c>
      <c r="BK1295" s="220">
        <f>ROUND(I1295*H1295,2)</f>
        <v>0</v>
      </c>
      <c r="BL1295" s="19" t="s">
        <v>964</v>
      </c>
      <c r="BM1295" s="219" t="s">
        <v>1278</v>
      </c>
    </row>
    <row r="1296" s="2" customFormat="1">
      <c r="A1296" s="40"/>
      <c r="B1296" s="41"/>
      <c r="C1296" s="42"/>
      <c r="D1296" s="221" t="s">
        <v>155</v>
      </c>
      <c r="E1296" s="42"/>
      <c r="F1296" s="222" t="s">
        <v>1279</v>
      </c>
      <c r="G1296" s="42"/>
      <c r="H1296" s="42"/>
      <c r="I1296" s="223"/>
      <c r="J1296" s="42"/>
      <c r="K1296" s="42"/>
      <c r="L1296" s="46"/>
      <c r="M1296" s="224"/>
      <c r="N1296" s="225"/>
      <c r="O1296" s="86"/>
      <c r="P1296" s="86"/>
      <c r="Q1296" s="86"/>
      <c r="R1296" s="86"/>
      <c r="S1296" s="86"/>
      <c r="T1296" s="87"/>
      <c r="U1296" s="40"/>
      <c r="V1296" s="40"/>
      <c r="W1296" s="40"/>
      <c r="X1296" s="40"/>
      <c r="Y1296" s="40"/>
      <c r="Z1296" s="40"/>
      <c r="AA1296" s="40"/>
      <c r="AB1296" s="40"/>
      <c r="AC1296" s="40"/>
      <c r="AD1296" s="40"/>
      <c r="AE1296" s="40"/>
      <c r="AT1296" s="19" t="s">
        <v>155</v>
      </c>
      <c r="AU1296" s="19" t="s">
        <v>85</v>
      </c>
    </row>
    <row r="1297" s="12" customFormat="1" ht="22.8" customHeight="1">
      <c r="A1297" s="12"/>
      <c r="B1297" s="191"/>
      <c r="C1297" s="192"/>
      <c r="D1297" s="193" t="s">
        <v>74</v>
      </c>
      <c r="E1297" s="205" t="s">
        <v>1280</v>
      </c>
      <c r="F1297" s="205" t="s">
        <v>1281</v>
      </c>
      <c r="G1297" s="192"/>
      <c r="H1297" s="192"/>
      <c r="I1297" s="195"/>
      <c r="J1297" s="206">
        <f>BK1297</f>
        <v>0</v>
      </c>
      <c r="K1297" s="192"/>
      <c r="L1297" s="197"/>
      <c r="M1297" s="198"/>
      <c r="N1297" s="199"/>
      <c r="O1297" s="199"/>
      <c r="P1297" s="200">
        <f>SUM(P1298:P1410)</f>
        <v>0</v>
      </c>
      <c r="Q1297" s="199"/>
      <c r="R1297" s="200">
        <f>SUM(R1298:R1410)</f>
        <v>0.3527576</v>
      </c>
      <c r="S1297" s="199"/>
      <c r="T1297" s="201">
        <f>SUM(T1298:T1410)</f>
        <v>2.4518011200000003</v>
      </c>
      <c r="U1297" s="12"/>
      <c r="V1297" s="12"/>
      <c r="W1297" s="12"/>
      <c r="X1297" s="12"/>
      <c r="Y1297" s="12"/>
      <c r="Z1297" s="12"/>
      <c r="AA1297" s="12"/>
      <c r="AB1297" s="12"/>
      <c r="AC1297" s="12"/>
      <c r="AD1297" s="12"/>
      <c r="AE1297" s="12"/>
      <c r="AR1297" s="202" t="s">
        <v>85</v>
      </c>
      <c r="AT1297" s="203" t="s">
        <v>74</v>
      </c>
      <c r="AU1297" s="203" t="s">
        <v>83</v>
      </c>
      <c r="AY1297" s="202" t="s">
        <v>147</v>
      </c>
      <c r="BK1297" s="204">
        <f>SUM(BK1298:BK1410)</f>
        <v>0</v>
      </c>
    </row>
    <row r="1298" s="2" customFormat="1" ht="24.15" customHeight="1">
      <c r="A1298" s="40"/>
      <c r="B1298" s="41"/>
      <c r="C1298" s="207" t="s">
        <v>1282</v>
      </c>
      <c r="D1298" s="207" t="s">
        <v>149</v>
      </c>
      <c r="E1298" s="208" t="s">
        <v>1283</v>
      </c>
      <c r="F1298" s="209" t="s">
        <v>1284</v>
      </c>
      <c r="G1298" s="210" t="s">
        <v>278</v>
      </c>
      <c r="H1298" s="211">
        <v>726.74000000000001</v>
      </c>
      <c r="I1298" s="212"/>
      <c r="J1298" s="213">
        <f>ROUND(I1298*H1298,2)</f>
        <v>0</v>
      </c>
      <c r="K1298" s="214"/>
      <c r="L1298" s="46"/>
      <c r="M1298" s="215" t="s">
        <v>19</v>
      </c>
      <c r="N1298" s="216" t="s">
        <v>46</v>
      </c>
      <c r="O1298" s="86"/>
      <c r="P1298" s="217">
        <f>O1298*H1298</f>
        <v>0</v>
      </c>
      <c r="Q1298" s="217">
        <v>0</v>
      </c>
      <c r="R1298" s="217">
        <f>Q1298*H1298</f>
        <v>0</v>
      </c>
      <c r="S1298" s="217">
        <v>0.00191</v>
      </c>
      <c r="T1298" s="218">
        <f>S1298*H1298</f>
        <v>1.3880734000000001</v>
      </c>
      <c r="U1298" s="40"/>
      <c r="V1298" s="40"/>
      <c r="W1298" s="40"/>
      <c r="X1298" s="40"/>
      <c r="Y1298" s="40"/>
      <c r="Z1298" s="40"/>
      <c r="AA1298" s="40"/>
      <c r="AB1298" s="40"/>
      <c r="AC1298" s="40"/>
      <c r="AD1298" s="40"/>
      <c r="AE1298" s="40"/>
      <c r="AR1298" s="219" t="s">
        <v>964</v>
      </c>
      <c r="AT1298" s="219" t="s">
        <v>149</v>
      </c>
      <c r="AU1298" s="219" t="s">
        <v>85</v>
      </c>
      <c r="AY1298" s="19" t="s">
        <v>147</v>
      </c>
      <c r="BE1298" s="220">
        <f>IF(N1298="základní",J1298,0)</f>
        <v>0</v>
      </c>
      <c r="BF1298" s="220">
        <f>IF(N1298="snížená",J1298,0)</f>
        <v>0</v>
      </c>
      <c r="BG1298" s="220">
        <f>IF(N1298="zákl. přenesená",J1298,0)</f>
        <v>0</v>
      </c>
      <c r="BH1298" s="220">
        <f>IF(N1298="sníž. přenesená",J1298,0)</f>
        <v>0</v>
      </c>
      <c r="BI1298" s="220">
        <f>IF(N1298="nulová",J1298,0)</f>
        <v>0</v>
      </c>
      <c r="BJ1298" s="19" t="s">
        <v>83</v>
      </c>
      <c r="BK1298" s="220">
        <f>ROUND(I1298*H1298,2)</f>
        <v>0</v>
      </c>
      <c r="BL1298" s="19" t="s">
        <v>964</v>
      </c>
      <c r="BM1298" s="219" t="s">
        <v>1285</v>
      </c>
    </row>
    <row r="1299" s="2" customFormat="1">
      <c r="A1299" s="40"/>
      <c r="B1299" s="41"/>
      <c r="C1299" s="42"/>
      <c r="D1299" s="221" t="s">
        <v>155</v>
      </c>
      <c r="E1299" s="42"/>
      <c r="F1299" s="222" t="s">
        <v>1286</v>
      </c>
      <c r="G1299" s="42"/>
      <c r="H1299" s="42"/>
      <c r="I1299" s="223"/>
      <c r="J1299" s="42"/>
      <c r="K1299" s="42"/>
      <c r="L1299" s="46"/>
      <c r="M1299" s="224"/>
      <c r="N1299" s="225"/>
      <c r="O1299" s="86"/>
      <c r="P1299" s="86"/>
      <c r="Q1299" s="86"/>
      <c r="R1299" s="86"/>
      <c r="S1299" s="86"/>
      <c r="T1299" s="87"/>
      <c r="U1299" s="40"/>
      <c r="V1299" s="40"/>
      <c r="W1299" s="40"/>
      <c r="X1299" s="40"/>
      <c r="Y1299" s="40"/>
      <c r="Z1299" s="40"/>
      <c r="AA1299" s="40"/>
      <c r="AB1299" s="40"/>
      <c r="AC1299" s="40"/>
      <c r="AD1299" s="40"/>
      <c r="AE1299" s="40"/>
      <c r="AT1299" s="19" t="s">
        <v>155</v>
      </c>
      <c r="AU1299" s="19" t="s">
        <v>85</v>
      </c>
    </row>
    <row r="1300" s="14" customFormat="1">
      <c r="A1300" s="14"/>
      <c r="B1300" s="248"/>
      <c r="C1300" s="249"/>
      <c r="D1300" s="239" t="s">
        <v>217</v>
      </c>
      <c r="E1300" s="250" t="s">
        <v>19</v>
      </c>
      <c r="F1300" s="251" t="s">
        <v>1287</v>
      </c>
      <c r="G1300" s="249"/>
      <c r="H1300" s="250" t="s">
        <v>19</v>
      </c>
      <c r="I1300" s="252"/>
      <c r="J1300" s="249"/>
      <c r="K1300" s="249"/>
      <c r="L1300" s="253"/>
      <c r="M1300" s="254"/>
      <c r="N1300" s="255"/>
      <c r="O1300" s="255"/>
      <c r="P1300" s="255"/>
      <c r="Q1300" s="255"/>
      <c r="R1300" s="255"/>
      <c r="S1300" s="255"/>
      <c r="T1300" s="256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7" t="s">
        <v>217</v>
      </c>
      <c r="AU1300" s="257" t="s">
        <v>85</v>
      </c>
      <c r="AV1300" s="14" t="s">
        <v>83</v>
      </c>
      <c r="AW1300" s="14" t="s">
        <v>37</v>
      </c>
      <c r="AX1300" s="14" t="s">
        <v>75</v>
      </c>
      <c r="AY1300" s="257" t="s">
        <v>147</v>
      </c>
    </row>
    <row r="1301" s="13" customFormat="1">
      <c r="A1301" s="13"/>
      <c r="B1301" s="237"/>
      <c r="C1301" s="238"/>
      <c r="D1301" s="239" t="s">
        <v>217</v>
      </c>
      <c r="E1301" s="258" t="s">
        <v>19</v>
      </c>
      <c r="F1301" s="240" t="s">
        <v>1010</v>
      </c>
      <c r="G1301" s="238"/>
      <c r="H1301" s="241">
        <v>726.74000000000001</v>
      </c>
      <c r="I1301" s="242"/>
      <c r="J1301" s="238"/>
      <c r="K1301" s="238"/>
      <c r="L1301" s="243"/>
      <c r="M1301" s="244"/>
      <c r="N1301" s="245"/>
      <c r="O1301" s="245"/>
      <c r="P1301" s="245"/>
      <c r="Q1301" s="245"/>
      <c r="R1301" s="245"/>
      <c r="S1301" s="245"/>
      <c r="T1301" s="246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7" t="s">
        <v>217</v>
      </c>
      <c r="AU1301" s="247" t="s">
        <v>85</v>
      </c>
      <c r="AV1301" s="13" t="s">
        <v>85</v>
      </c>
      <c r="AW1301" s="13" t="s">
        <v>37</v>
      </c>
      <c r="AX1301" s="13" t="s">
        <v>75</v>
      </c>
      <c r="AY1301" s="247" t="s">
        <v>147</v>
      </c>
    </row>
    <row r="1302" s="15" customFormat="1">
      <c r="A1302" s="15"/>
      <c r="B1302" s="259"/>
      <c r="C1302" s="260"/>
      <c r="D1302" s="239" t="s">
        <v>217</v>
      </c>
      <c r="E1302" s="261" t="s">
        <v>19</v>
      </c>
      <c r="F1302" s="262" t="s">
        <v>233</v>
      </c>
      <c r="G1302" s="260"/>
      <c r="H1302" s="263">
        <v>726.74000000000001</v>
      </c>
      <c r="I1302" s="264"/>
      <c r="J1302" s="260"/>
      <c r="K1302" s="260"/>
      <c r="L1302" s="265"/>
      <c r="M1302" s="266"/>
      <c r="N1302" s="267"/>
      <c r="O1302" s="267"/>
      <c r="P1302" s="267"/>
      <c r="Q1302" s="267"/>
      <c r="R1302" s="267"/>
      <c r="S1302" s="267"/>
      <c r="T1302" s="268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69" t="s">
        <v>217</v>
      </c>
      <c r="AU1302" s="269" t="s">
        <v>85</v>
      </c>
      <c r="AV1302" s="15" t="s">
        <v>153</v>
      </c>
      <c r="AW1302" s="15" t="s">
        <v>37</v>
      </c>
      <c r="AX1302" s="15" t="s">
        <v>83</v>
      </c>
      <c r="AY1302" s="269" t="s">
        <v>147</v>
      </c>
    </row>
    <row r="1303" s="2" customFormat="1" ht="24.15" customHeight="1">
      <c r="A1303" s="40"/>
      <c r="B1303" s="41"/>
      <c r="C1303" s="207" t="s">
        <v>1288</v>
      </c>
      <c r="D1303" s="207" t="s">
        <v>149</v>
      </c>
      <c r="E1303" s="208" t="s">
        <v>1289</v>
      </c>
      <c r="F1303" s="209" t="s">
        <v>1290</v>
      </c>
      <c r="G1303" s="210" t="s">
        <v>278</v>
      </c>
      <c r="H1303" s="211">
        <v>192.15600000000001</v>
      </c>
      <c r="I1303" s="212"/>
      <c r="J1303" s="213">
        <f>ROUND(I1303*H1303,2)</f>
        <v>0</v>
      </c>
      <c r="K1303" s="214"/>
      <c r="L1303" s="46"/>
      <c r="M1303" s="215" t="s">
        <v>19</v>
      </c>
      <c r="N1303" s="216" t="s">
        <v>46</v>
      </c>
      <c r="O1303" s="86"/>
      <c r="P1303" s="217">
        <f>O1303*H1303</f>
        <v>0</v>
      </c>
      <c r="Q1303" s="217">
        <v>0</v>
      </c>
      <c r="R1303" s="217">
        <f>Q1303*H1303</f>
        <v>0</v>
      </c>
      <c r="S1303" s="217">
        <v>0.00167</v>
      </c>
      <c r="T1303" s="218">
        <f>S1303*H1303</f>
        <v>0.32090052000000002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19" t="s">
        <v>964</v>
      </c>
      <c r="AT1303" s="219" t="s">
        <v>149</v>
      </c>
      <c r="AU1303" s="219" t="s">
        <v>85</v>
      </c>
      <c r="AY1303" s="19" t="s">
        <v>147</v>
      </c>
      <c r="BE1303" s="220">
        <f>IF(N1303="základní",J1303,0)</f>
        <v>0</v>
      </c>
      <c r="BF1303" s="220">
        <f>IF(N1303="snížená",J1303,0)</f>
        <v>0</v>
      </c>
      <c r="BG1303" s="220">
        <f>IF(N1303="zákl. přenesená",J1303,0)</f>
        <v>0</v>
      </c>
      <c r="BH1303" s="220">
        <f>IF(N1303="sníž. přenesená",J1303,0)</f>
        <v>0</v>
      </c>
      <c r="BI1303" s="220">
        <f>IF(N1303="nulová",J1303,0)</f>
        <v>0</v>
      </c>
      <c r="BJ1303" s="19" t="s">
        <v>83</v>
      </c>
      <c r="BK1303" s="220">
        <f>ROUND(I1303*H1303,2)</f>
        <v>0</v>
      </c>
      <c r="BL1303" s="19" t="s">
        <v>964</v>
      </c>
      <c r="BM1303" s="219" t="s">
        <v>1291</v>
      </c>
    </row>
    <row r="1304" s="2" customFormat="1">
      <c r="A1304" s="40"/>
      <c r="B1304" s="41"/>
      <c r="C1304" s="42"/>
      <c r="D1304" s="221" t="s">
        <v>155</v>
      </c>
      <c r="E1304" s="42"/>
      <c r="F1304" s="222" t="s">
        <v>1292</v>
      </c>
      <c r="G1304" s="42"/>
      <c r="H1304" s="42"/>
      <c r="I1304" s="223"/>
      <c r="J1304" s="42"/>
      <c r="K1304" s="42"/>
      <c r="L1304" s="46"/>
      <c r="M1304" s="224"/>
      <c r="N1304" s="225"/>
      <c r="O1304" s="86"/>
      <c r="P1304" s="86"/>
      <c r="Q1304" s="86"/>
      <c r="R1304" s="86"/>
      <c r="S1304" s="86"/>
      <c r="T1304" s="87"/>
      <c r="U1304" s="40"/>
      <c r="V1304" s="40"/>
      <c r="W1304" s="40"/>
      <c r="X1304" s="40"/>
      <c r="Y1304" s="40"/>
      <c r="Z1304" s="40"/>
      <c r="AA1304" s="40"/>
      <c r="AB1304" s="40"/>
      <c r="AC1304" s="40"/>
      <c r="AD1304" s="40"/>
      <c r="AE1304" s="40"/>
      <c r="AT1304" s="19" t="s">
        <v>155</v>
      </c>
      <c r="AU1304" s="19" t="s">
        <v>85</v>
      </c>
    </row>
    <row r="1305" s="14" customFormat="1">
      <c r="A1305" s="14"/>
      <c r="B1305" s="248"/>
      <c r="C1305" s="249"/>
      <c r="D1305" s="239" t="s">
        <v>217</v>
      </c>
      <c r="E1305" s="250" t="s">
        <v>19</v>
      </c>
      <c r="F1305" s="251" t="s">
        <v>868</v>
      </c>
      <c r="G1305" s="249"/>
      <c r="H1305" s="250" t="s">
        <v>19</v>
      </c>
      <c r="I1305" s="252"/>
      <c r="J1305" s="249"/>
      <c r="K1305" s="249"/>
      <c r="L1305" s="253"/>
      <c r="M1305" s="254"/>
      <c r="N1305" s="255"/>
      <c r="O1305" s="255"/>
      <c r="P1305" s="255"/>
      <c r="Q1305" s="255"/>
      <c r="R1305" s="255"/>
      <c r="S1305" s="255"/>
      <c r="T1305" s="256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7" t="s">
        <v>217</v>
      </c>
      <c r="AU1305" s="257" t="s">
        <v>85</v>
      </c>
      <c r="AV1305" s="14" t="s">
        <v>83</v>
      </c>
      <c r="AW1305" s="14" t="s">
        <v>37</v>
      </c>
      <c r="AX1305" s="14" t="s">
        <v>75</v>
      </c>
      <c r="AY1305" s="257" t="s">
        <v>147</v>
      </c>
    </row>
    <row r="1306" s="14" customFormat="1">
      <c r="A1306" s="14"/>
      <c r="B1306" s="248"/>
      <c r="C1306" s="249"/>
      <c r="D1306" s="239" t="s">
        <v>217</v>
      </c>
      <c r="E1306" s="250" t="s">
        <v>19</v>
      </c>
      <c r="F1306" s="251" t="s">
        <v>315</v>
      </c>
      <c r="G1306" s="249"/>
      <c r="H1306" s="250" t="s">
        <v>19</v>
      </c>
      <c r="I1306" s="252"/>
      <c r="J1306" s="249"/>
      <c r="K1306" s="249"/>
      <c r="L1306" s="253"/>
      <c r="M1306" s="254"/>
      <c r="N1306" s="255"/>
      <c r="O1306" s="255"/>
      <c r="P1306" s="255"/>
      <c r="Q1306" s="255"/>
      <c r="R1306" s="255"/>
      <c r="S1306" s="255"/>
      <c r="T1306" s="256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7" t="s">
        <v>217</v>
      </c>
      <c r="AU1306" s="257" t="s">
        <v>85</v>
      </c>
      <c r="AV1306" s="14" t="s">
        <v>83</v>
      </c>
      <c r="AW1306" s="14" t="s">
        <v>37</v>
      </c>
      <c r="AX1306" s="14" t="s">
        <v>75</v>
      </c>
      <c r="AY1306" s="257" t="s">
        <v>147</v>
      </c>
    </row>
    <row r="1307" s="13" customFormat="1">
      <c r="A1307" s="13"/>
      <c r="B1307" s="237"/>
      <c r="C1307" s="238"/>
      <c r="D1307" s="239" t="s">
        <v>217</v>
      </c>
      <c r="E1307" s="258" t="s">
        <v>19</v>
      </c>
      <c r="F1307" s="240" t="s">
        <v>482</v>
      </c>
      <c r="G1307" s="238"/>
      <c r="H1307" s="241">
        <v>6.4260000000000002</v>
      </c>
      <c r="I1307" s="242"/>
      <c r="J1307" s="238"/>
      <c r="K1307" s="238"/>
      <c r="L1307" s="243"/>
      <c r="M1307" s="244"/>
      <c r="N1307" s="245"/>
      <c r="O1307" s="245"/>
      <c r="P1307" s="245"/>
      <c r="Q1307" s="245"/>
      <c r="R1307" s="245"/>
      <c r="S1307" s="245"/>
      <c r="T1307" s="246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7" t="s">
        <v>217</v>
      </c>
      <c r="AU1307" s="247" t="s">
        <v>85</v>
      </c>
      <c r="AV1307" s="13" t="s">
        <v>85</v>
      </c>
      <c r="AW1307" s="13" t="s">
        <v>37</v>
      </c>
      <c r="AX1307" s="13" t="s">
        <v>75</v>
      </c>
      <c r="AY1307" s="247" t="s">
        <v>147</v>
      </c>
    </row>
    <row r="1308" s="13" customFormat="1">
      <c r="A1308" s="13"/>
      <c r="B1308" s="237"/>
      <c r="C1308" s="238"/>
      <c r="D1308" s="239" t="s">
        <v>217</v>
      </c>
      <c r="E1308" s="258" t="s">
        <v>19</v>
      </c>
      <c r="F1308" s="240" t="s">
        <v>483</v>
      </c>
      <c r="G1308" s="238"/>
      <c r="H1308" s="241">
        <v>6.3600000000000003</v>
      </c>
      <c r="I1308" s="242"/>
      <c r="J1308" s="238"/>
      <c r="K1308" s="238"/>
      <c r="L1308" s="243"/>
      <c r="M1308" s="244"/>
      <c r="N1308" s="245"/>
      <c r="O1308" s="245"/>
      <c r="P1308" s="245"/>
      <c r="Q1308" s="245"/>
      <c r="R1308" s="245"/>
      <c r="S1308" s="245"/>
      <c r="T1308" s="246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7" t="s">
        <v>217</v>
      </c>
      <c r="AU1308" s="247" t="s">
        <v>85</v>
      </c>
      <c r="AV1308" s="13" t="s">
        <v>85</v>
      </c>
      <c r="AW1308" s="13" t="s">
        <v>37</v>
      </c>
      <c r="AX1308" s="13" t="s">
        <v>75</v>
      </c>
      <c r="AY1308" s="247" t="s">
        <v>147</v>
      </c>
    </row>
    <row r="1309" s="14" customFormat="1">
      <c r="A1309" s="14"/>
      <c r="B1309" s="248"/>
      <c r="C1309" s="249"/>
      <c r="D1309" s="239" t="s">
        <v>217</v>
      </c>
      <c r="E1309" s="250" t="s">
        <v>19</v>
      </c>
      <c r="F1309" s="251" t="s">
        <v>288</v>
      </c>
      <c r="G1309" s="249"/>
      <c r="H1309" s="250" t="s">
        <v>19</v>
      </c>
      <c r="I1309" s="252"/>
      <c r="J1309" s="249"/>
      <c r="K1309" s="249"/>
      <c r="L1309" s="253"/>
      <c r="M1309" s="254"/>
      <c r="N1309" s="255"/>
      <c r="O1309" s="255"/>
      <c r="P1309" s="255"/>
      <c r="Q1309" s="255"/>
      <c r="R1309" s="255"/>
      <c r="S1309" s="255"/>
      <c r="T1309" s="256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7" t="s">
        <v>217</v>
      </c>
      <c r="AU1309" s="257" t="s">
        <v>85</v>
      </c>
      <c r="AV1309" s="14" t="s">
        <v>83</v>
      </c>
      <c r="AW1309" s="14" t="s">
        <v>37</v>
      </c>
      <c r="AX1309" s="14" t="s">
        <v>75</v>
      </c>
      <c r="AY1309" s="257" t="s">
        <v>147</v>
      </c>
    </row>
    <row r="1310" s="13" customFormat="1">
      <c r="A1310" s="13"/>
      <c r="B1310" s="237"/>
      <c r="C1310" s="238"/>
      <c r="D1310" s="239" t="s">
        <v>217</v>
      </c>
      <c r="E1310" s="258" t="s">
        <v>19</v>
      </c>
      <c r="F1310" s="240" t="s">
        <v>484</v>
      </c>
      <c r="G1310" s="238"/>
      <c r="H1310" s="241">
        <v>9.5</v>
      </c>
      <c r="I1310" s="242"/>
      <c r="J1310" s="238"/>
      <c r="K1310" s="238"/>
      <c r="L1310" s="243"/>
      <c r="M1310" s="244"/>
      <c r="N1310" s="245"/>
      <c r="O1310" s="245"/>
      <c r="P1310" s="245"/>
      <c r="Q1310" s="245"/>
      <c r="R1310" s="245"/>
      <c r="S1310" s="245"/>
      <c r="T1310" s="246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47" t="s">
        <v>217</v>
      </c>
      <c r="AU1310" s="247" t="s">
        <v>85</v>
      </c>
      <c r="AV1310" s="13" t="s">
        <v>85</v>
      </c>
      <c r="AW1310" s="13" t="s">
        <v>37</v>
      </c>
      <c r="AX1310" s="13" t="s">
        <v>75</v>
      </c>
      <c r="AY1310" s="247" t="s">
        <v>147</v>
      </c>
    </row>
    <row r="1311" s="13" customFormat="1">
      <c r="A1311" s="13"/>
      <c r="B1311" s="237"/>
      <c r="C1311" s="238"/>
      <c r="D1311" s="239" t="s">
        <v>217</v>
      </c>
      <c r="E1311" s="258" t="s">
        <v>19</v>
      </c>
      <c r="F1311" s="240" t="s">
        <v>485</v>
      </c>
      <c r="G1311" s="238"/>
      <c r="H1311" s="241">
        <v>18.879999999999999</v>
      </c>
      <c r="I1311" s="242"/>
      <c r="J1311" s="238"/>
      <c r="K1311" s="238"/>
      <c r="L1311" s="243"/>
      <c r="M1311" s="244"/>
      <c r="N1311" s="245"/>
      <c r="O1311" s="245"/>
      <c r="P1311" s="245"/>
      <c r="Q1311" s="245"/>
      <c r="R1311" s="245"/>
      <c r="S1311" s="245"/>
      <c r="T1311" s="246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7" t="s">
        <v>217</v>
      </c>
      <c r="AU1311" s="247" t="s">
        <v>85</v>
      </c>
      <c r="AV1311" s="13" t="s">
        <v>85</v>
      </c>
      <c r="AW1311" s="13" t="s">
        <v>37</v>
      </c>
      <c r="AX1311" s="13" t="s">
        <v>75</v>
      </c>
      <c r="AY1311" s="247" t="s">
        <v>147</v>
      </c>
    </row>
    <row r="1312" s="13" customFormat="1">
      <c r="A1312" s="13"/>
      <c r="B1312" s="237"/>
      <c r="C1312" s="238"/>
      <c r="D1312" s="239" t="s">
        <v>217</v>
      </c>
      <c r="E1312" s="258" t="s">
        <v>19</v>
      </c>
      <c r="F1312" s="240" t="s">
        <v>486</v>
      </c>
      <c r="G1312" s="238"/>
      <c r="H1312" s="241">
        <v>9.4499999999999993</v>
      </c>
      <c r="I1312" s="242"/>
      <c r="J1312" s="238"/>
      <c r="K1312" s="238"/>
      <c r="L1312" s="243"/>
      <c r="M1312" s="244"/>
      <c r="N1312" s="245"/>
      <c r="O1312" s="245"/>
      <c r="P1312" s="245"/>
      <c r="Q1312" s="245"/>
      <c r="R1312" s="245"/>
      <c r="S1312" s="245"/>
      <c r="T1312" s="246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7" t="s">
        <v>217</v>
      </c>
      <c r="AU1312" s="247" t="s">
        <v>85</v>
      </c>
      <c r="AV1312" s="13" t="s">
        <v>85</v>
      </c>
      <c r="AW1312" s="13" t="s">
        <v>37</v>
      </c>
      <c r="AX1312" s="13" t="s">
        <v>75</v>
      </c>
      <c r="AY1312" s="247" t="s">
        <v>147</v>
      </c>
    </row>
    <row r="1313" s="13" customFormat="1">
      <c r="A1313" s="13"/>
      <c r="B1313" s="237"/>
      <c r="C1313" s="238"/>
      <c r="D1313" s="239" t="s">
        <v>217</v>
      </c>
      <c r="E1313" s="258" t="s">
        <v>19</v>
      </c>
      <c r="F1313" s="240" t="s">
        <v>487</v>
      </c>
      <c r="G1313" s="238"/>
      <c r="H1313" s="241">
        <v>3</v>
      </c>
      <c r="I1313" s="242"/>
      <c r="J1313" s="238"/>
      <c r="K1313" s="238"/>
      <c r="L1313" s="243"/>
      <c r="M1313" s="244"/>
      <c r="N1313" s="245"/>
      <c r="O1313" s="245"/>
      <c r="P1313" s="245"/>
      <c r="Q1313" s="245"/>
      <c r="R1313" s="245"/>
      <c r="S1313" s="245"/>
      <c r="T1313" s="246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7" t="s">
        <v>217</v>
      </c>
      <c r="AU1313" s="247" t="s">
        <v>85</v>
      </c>
      <c r="AV1313" s="13" t="s">
        <v>85</v>
      </c>
      <c r="AW1313" s="13" t="s">
        <v>37</v>
      </c>
      <c r="AX1313" s="13" t="s">
        <v>75</v>
      </c>
      <c r="AY1313" s="247" t="s">
        <v>147</v>
      </c>
    </row>
    <row r="1314" s="14" customFormat="1">
      <c r="A1314" s="14"/>
      <c r="B1314" s="248"/>
      <c r="C1314" s="249"/>
      <c r="D1314" s="239" t="s">
        <v>217</v>
      </c>
      <c r="E1314" s="250" t="s">
        <v>19</v>
      </c>
      <c r="F1314" s="251" t="s">
        <v>291</v>
      </c>
      <c r="G1314" s="249"/>
      <c r="H1314" s="250" t="s">
        <v>19</v>
      </c>
      <c r="I1314" s="252"/>
      <c r="J1314" s="249"/>
      <c r="K1314" s="249"/>
      <c r="L1314" s="253"/>
      <c r="M1314" s="254"/>
      <c r="N1314" s="255"/>
      <c r="O1314" s="255"/>
      <c r="P1314" s="255"/>
      <c r="Q1314" s="255"/>
      <c r="R1314" s="255"/>
      <c r="S1314" s="255"/>
      <c r="T1314" s="256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7" t="s">
        <v>217</v>
      </c>
      <c r="AU1314" s="257" t="s">
        <v>85</v>
      </c>
      <c r="AV1314" s="14" t="s">
        <v>83</v>
      </c>
      <c r="AW1314" s="14" t="s">
        <v>37</v>
      </c>
      <c r="AX1314" s="14" t="s">
        <v>75</v>
      </c>
      <c r="AY1314" s="257" t="s">
        <v>147</v>
      </c>
    </row>
    <row r="1315" s="13" customFormat="1">
      <c r="A1315" s="13"/>
      <c r="B1315" s="237"/>
      <c r="C1315" s="238"/>
      <c r="D1315" s="239" t="s">
        <v>217</v>
      </c>
      <c r="E1315" s="258" t="s">
        <v>19</v>
      </c>
      <c r="F1315" s="240" t="s">
        <v>488</v>
      </c>
      <c r="G1315" s="238"/>
      <c r="H1315" s="241">
        <v>3.48</v>
      </c>
      <c r="I1315" s="242"/>
      <c r="J1315" s="238"/>
      <c r="K1315" s="238"/>
      <c r="L1315" s="243"/>
      <c r="M1315" s="244"/>
      <c r="N1315" s="245"/>
      <c r="O1315" s="245"/>
      <c r="P1315" s="245"/>
      <c r="Q1315" s="245"/>
      <c r="R1315" s="245"/>
      <c r="S1315" s="245"/>
      <c r="T1315" s="246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7" t="s">
        <v>217</v>
      </c>
      <c r="AU1315" s="247" t="s">
        <v>85</v>
      </c>
      <c r="AV1315" s="13" t="s">
        <v>85</v>
      </c>
      <c r="AW1315" s="13" t="s">
        <v>37</v>
      </c>
      <c r="AX1315" s="13" t="s">
        <v>75</v>
      </c>
      <c r="AY1315" s="247" t="s">
        <v>147</v>
      </c>
    </row>
    <row r="1316" s="13" customFormat="1">
      <c r="A1316" s="13"/>
      <c r="B1316" s="237"/>
      <c r="C1316" s="238"/>
      <c r="D1316" s="239" t="s">
        <v>217</v>
      </c>
      <c r="E1316" s="258" t="s">
        <v>19</v>
      </c>
      <c r="F1316" s="240" t="s">
        <v>483</v>
      </c>
      <c r="G1316" s="238"/>
      <c r="H1316" s="241">
        <v>6.3600000000000003</v>
      </c>
      <c r="I1316" s="242"/>
      <c r="J1316" s="238"/>
      <c r="K1316" s="238"/>
      <c r="L1316" s="243"/>
      <c r="M1316" s="244"/>
      <c r="N1316" s="245"/>
      <c r="O1316" s="245"/>
      <c r="P1316" s="245"/>
      <c r="Q1316" s="245"/>
      <c r="R1316" s="245"/>
      <c r="S1316" s="245"/>
      <c r="T1316" s="246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7" t="s">
        <v>217</v>
      </c>
      <c r="AU1316" s="247" t="s">
        <v>85</v>
      </c>
      <c r="AV1316" s="13" t="s">
        <v>85</v>
      </c>
      <c r="AW1316" s="13" t="s">
        <v>37</v>
      </c>
      <c r="AX1316" s="13" t="s">
        <v>75</v>
      </c>
      <c r="AY1316" s="247" t="s">
        <v>147</v>
      </c>
    </row>
    <row r="1317" s="13" customFormat="1">
      <c r="A1317" s="13"/>
      <c r="B1317" s="237"/>
      <c r="C1317" s="238"/>
      <c r="D1317" s="239" t="s">
        <v>217</v>
      </c>
      <c r="E1317" s="258" t="s">
        <v>19</v>
      </c>
      <c r="F1317" s="240" t="s">
        <v>489</v>
      </c>
      <c r="G1317" s="238"/>
      <c r="H1317" s="241">
        <v>14.039999999999999</v>
      </c>
      <c r="I1317" s="242"/>
      <c r="J1317" s="238"/>
      <c r="K1317" s="238"/>
      <c r="L1317" s="243"/>
      <c r="M1317" s="244"/>
      <c r="N1317" s="245"/>
      <c r="O1317" s="245"/>
      <c r="P1317" s="245"/>
      <c r="Q1317" s="245"/>
      <c r="R1317" s="245"/>
      <c r="S1317" s="245"/>
      <c r="T1317" s="246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7" t="s">
        <v>217</v>
      </c>
      <c r="AU1317" s="247" t="s">
        <v>85</v>
      </c>
      <c r="AV1317" s="13" t="s">
        <v>85</v>
      </c>
      <c r="AW1317" s="13" t="s">
        <v>37</v>
      </c>
      <c r="AX1317" s="13" t="s">
        <v>75</v>
      </c>
      <c r="AY1317" s="247" t="s">
        <v>147</v>
      </c>
    </row>
    <row r="1318" s="13" customFormat="1">
      <c r="A1318" s="13"/>
      <c r="B1318" s="237"/>
      <c r="C1318" s="238"/>
      <c r="D1318" s="239" t="s">
        <v>217</v>
      </c>
      <c r="E1318" s="258" t="s">
        <v>19</v>
      </c>
      <c r="F1318" s="240" t="s">
        <v>489</v>
      </c>
      <c r="G1318" s="238"/>
      <c r="H1318" s="241">
        <v>14.039999999999999</v>
      </c>
      <c r="I1318" s="242"/>
      <c r="J1318" s="238"/>
      <c r="K1318" s="238"/>
      <c r="L1318" s="243"/>
      <c r="M1318" s="244"/>
      <c r="N1318" s="245"/>
      <c r="O1318" s="245"/>
      <c r="P1318" s="245"/>
      <c r="Q1318" s="245"/>
      <c r="R1318" s="245"/>
      <c r="S1318" s="245"/>
      <c r="T1318" s="246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7" t="s">
        <v>217</v>
      </c>
      <c r="AU1318" s="247" t="s">
        <v>85</v>
      </c>
      <c r="AV1318" s="13" t="s">
        <v>85</v>
      </c>
      <c r="AW1318" s="13" t="s">
        <v>37</v>
      </c>
      <c r="AX1318" s="13" t="s">
        <v>75</v>
      </c>
      <c r="AY1318" s="247" t="s">
        <v>147</v>
      </c>
    </row>
    <row r="1319" s="13" customFormat="1">
      <c r="A1319" s="13"/>
      <c r="B1319" s="237"/>
      <c r="C1319" s="238"/>
      <c r="D1319" s="239" t="s">
        <v>217</v>
      </c>
      <c r="E1319" s="258" t="s">
        <v>19</v>
      </c>
      <c r="F1319" s="240" t="s">
        <v>490</v>
      </c>
      <c r="G1319" s="238"/>
      <c r="H1319" s="241">
        <v>5.7000000000000002</v>
      </c>
      <c r="I1319" s="242"/>
      <c r="J1319" s="238"/>
      <c r="K1319" s="238"/>
      <c r="L1319" s="243"/>
      <c r="M1319" s="244"/>
      <c r="N1319" s="245"/>
      <c r="O1319" s="245"/>
      <c r="P1319" s="245"/>
      <c r="Q1319" s="245"/>
      <c r="R1319" s="245"/>
      <c r="S1319" s="245"/>
      <c r="T1319" s="246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7" t="s">
        <v>217</v>
      </c>
      <c r="AU1319" s="247" t="s">
        <v>85</v>
      </c>
      <c r="AV1319" s="13" t="s">
        <v>85</v>
      </c>
      <c r="AW1319" s="13" t="s">
        <v>37</v>
      </c>
      <c r="AX1319" s="13" t="s">
        <v>75</v>
      </c>
      <c r="AY1319" s="247" t="s">
        <v>147</v>
      </c>
    </row>
    <row r="1320" s="13" customFormat="1">
      <c r="A1320" s="13"/>
      <c r="B1320" s="237"/>
      <c r="C1320" s="238"/>
      <c r="D1320" s="239" t="s">
        <v>217</v>
      </c>
      <c r="E1320" s="258" t="s">
        <v>19</v>
      </c>
      <c r="F1320" s="240" t="s">
        <v>491</v>
      </c>
      <c r="G1320" s="238"/>
      <c r="H1320" s="241">
        <v>1.05</v>
      </c>
      <c r="I1320" s="242"/>
      <c r="J1320" s="238"/>
      <c r="K1320" s="238"/>
      <c r="L1320" s="243"/>
      <c r="M1320" s="244"/>
      <c r="N1320" s="245"/>
      <c r="O1320" s="245"/>
      <c r="P1320" s="245"/>
      <c r="Q1320" s="245"/>
      <c r="R1320" s="245"/>
      <c r="S1320" s="245"/>
      <c r="T1320" s="246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47" t="s">
        <v>217</v>
      </c>
      <c r="AU1320" s="247" t="s">
        <v>85</v>
      </c>
      <c r="AV1320" s="13" t="s">
        <v>85</v>
      </c>
      <c r="AW1320" s="13" t="s">
        <v>37</v>
      </c>
      <c r="AX1320" s="13" t="s">
        <v>75</v>
      </c>
      <c r="AY1320" s="247" t="s">
        <v>147</v>
      </c>
    </row>
    <row r="1321" s="14" customFormat="1">
      <c r="A1321" s="14"/>
      <c r="B1321" s="248"/>
      <c r="C1321" s="249"/>
      <c r="D1321" s="239" t="s">
        <v>217</v>
      </c>
      <c r="E1321" s="250" t="s">
        <v>19</v>
      </c>
      <c r="F1321" s="251" t="s">
        <v>295</v>
      </c>
      <c r="G1321" s="249"/>
      <c r="H1321" s="250" t="s">
        <v>19</v>
      </c>
      <c r="I1321" s="252"/>
      <c r="J1321" s="249"/>
      <c r="K1321" s="249"/>
      <c r="L1321" s="253"/>
      <c r="M1321" s="254"/>
      <c r="N1321" s="255"/>
      <c r="O1321" s="255"/>
      <c r="P1321" s="255"/>
      <c r="Q1321" s="255"/>
      <c r="R1321" s="255"/>
      <c r="S1321" s="255"/>
      <c r="T1321" s="256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7" t="s">
        <v>217</v>
      </c>
      <c r="AU1321" s="257" t="s">
        <v>85</v>
      </c>
      <c r="AV1321" s="14" t="s">
        <v>83</v>
      </c>
      <c r="AW1321" s="14" t="s">
        <v>37</v>
      </c>
      <c r="AX1321" s="14" t="s">
        <v>75</v>
      </c>
      <c r="AY1321" s="257" t="s">
        <v>147</v>
      </c>
    </row>
    <row r="1322" s="13" customFormat="1">
      <c r="A1322" s="13"/>
      <c r="B1322" s="237"/>
      <c r="C1322" s="238"/>
      <c r="D1322" s="239" t="s">
        <v>217</v>
      </c>
      <c r="E1322" s="258" t="s">
        <v>19</v>
      </c>
      <c r="F1322" s="240" t="s">
        <v>492</v>
      </c>
      <c r="G1322" s="238"/>
      <c r="H1322" s="241">
        <v>12.84</v>
      </c>
      <c r="I1322" s="242"/>
      <c r="J1322" s="238"/>
      <c r="K1322" s="238"/>
      <c r="L1322" s="243"/>
      <c r="M1322" s="244"/>
      <c r="N1322" s="245"/>
      <c r="O1322" s="245"/>
      <c r="P1322" s="245"/>
      <c r="Q1322" s="245"/>
      <c r="R1322" s="245"/>
      <c r="S1322" s="245"/>
      <c r="T1322" s="246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7" t="s">
        <v>217</v>
      </c>
      <c r="AU1322" s="247" t="s">
        <v>85</v>
      </c>
      <c r="AV1322" s="13" t="s">
        <v>85</v>
      </c>
      <c r="AW1322" s="13" t="s">
        <v>37</v>
      </c>
      <c r="AX1322" s="13" t="s">
        <v>75</v>
      </c>
      <c r="AY1322" s="247" t="s">
        <v>147</v>
      </c>
    </row>
    <row r="1323" s="13" customFormat="1">
      <c r="A1323" s="13"/>
      <c r="B1323" s="237"/>
      <c r="C1323" s="238"/>
      <c r="D1323" s="239" t="s">
        <v>217</v>
      </c>
      <c r="E1323" s="258" t="s">
        <v>19</v>
      </c>
      <c r="F1323" s="240" t="s">
        <v>493</v>
      </c>
      <c r="G1323" s="238"/>
      <c r="H1323" s="241">
        <v>4.7999999999999998</v>
      </c>
      <c r="I1323" s="242"/>
      <c r="J1323" s="238"/>
      <c r="K1323" s="238"/>
      <c r="L1323" s="243"/>
      <c r="M1323" s="244"/>
      <c r="N1323" s="245"/>
      <c r="O1323" s="245"/>
      <c r="P1323" s="245"/>
      <c r="Q1323" s="245"/>
      <c r="R1323" s="245"/>
      <c r="S1323" s="245"/>
      <c r="T1323" s="246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7" t="s">
        <v>217</v>
      </c>
      <c r="AU1323" s="247" t="s">
        <v>85</v>
      </c>
      <c r="AV1323" s="13" t="s">
        <v>85</v>
      </c>
      <c r="AW1323" s="13" t="s">
        <v>37</v>
      </c>
      <c r="AX1323" s="13" t="s">
        <v>75</v>
      </c>
      <c r="AY1323" s="247" t="s">
        <v>147</v>
      </c>
    </row>
    <row r="1324" s="13" customFormat="1">
      <c r="A1324" s="13"/>
      <c r="B1324" s="237"/>
      <c r="C1324" s="238"/>
      <c r="D1324" s="239" t="s">
        <v>217</v>
      </c>
      <c r="E1324" s="258" t="s">
        <v>19</v>
      </c>
      <c r="F1324" s="240" t="s">
        <v>494</v>
      </c>
      <c r="G1324" s="238"/>
      <c r="H1324" s="241">
        <v>5.0579999999999998</v>
      </c>
      <c r="I1324" s="242"/>
      <c r="J1324" s="238"/>
      <c r="K1324" s="238"/>
      <c r="L1324" s="243"/>
      <c r="M1324" s="244"/>
      <c r="N1324" s="245"/>
      <c r="O1324" s="245"/>
      <c r="P1324" s="245"/>
      <c r="Q1324" s="245"/>
      <c r="R1324" s="245"/>
      <c r="S1324" s="245"/>
      <c r="T1324" s="246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47" t="s">
        <v>217</v>
      </c>
      <c r="AU1324" s="247" t="s">
        <v>85</v>
      </c>
      <c r="AV1324" s="13" t="s">
        <v>85</v>
      </c>
      <c r="AW1324" s="13" t="s">
        <v>37</v>
      </c>
      <c r="AX1324" s="13" t="s">
        <v>75</v>
      </c>
      <c r="AY1324" s="247" t="s">
        <v>147</v>
      </c>
    </row>
    <row r="1325" s="14" customFormat="1">
      <c r="A1325" s="14"/>
      <c r="B1325" s="248"/>
      <c r="C1325" s="249"/>
      <c r="D1325" s="239" t="s">
        <v>217</v>
      </c>
      <c r="E1325" s="250" t="s">
        <v>19</v>
      </c>
      <c r="F1325" s="251" t="s">
        <v>297</v>
      </c>
      <c r="G1325" s="249"/>
      <c r="H1325" s="250" t="s">
        <v>19</v>
      </c>
      <c r="I1325" s="252"/>
      <c r="J1325" s="249"/>
      <c r="K1325" s="249"/>
      <c r="L1325" s="253"/>
      <c r="M1325" s="254"/>
      <c r="N1325" s="255"/>
      <c r="O1325" s="255"/>
      <c r="P1325" s="255"/>
      <c r="Q1325" s="255"/>
      <c r="R1325" s="255"/>
      <c r="S1325" s="255"/>
      <c r="T1325" s="256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7" t="s">
        <v>217</v>
      </c>
      <c r="AU1325" s="257" t="s">
        <v>85</v>
      </c>
      <c r="AV1325" s="14" t="s">
        <v>83</v>
      </c>
      <c r="AW1325" s="14" t="s">
        <v>37</v>
      </c>
      <c r="AX1325" s="14" t="s">
        <v>75</v>
      </c>
      <c r="AY1325" s="257" t="s">
        <v>147</v>
      </c>
    </row>
    <row r="1326" s="13" customFormat="1">
      <c r="A1326" s="13"/>
      <c r="B1326" s="237"/>
      <c r="C1326" s="238"/>
      <c r="D1326" s="239" t="s">
        <v>217</v>
      </c>
      <c r="E1326" s="258" t="s">
        <v>19</v>
      </c>
      <c r="F1326" s="240" t="s">
        <v>495</v>
      </c>
      <c r="G1326" s="238"/>
      <c r="H1326" s="241">
        <v>20.699999999999999</v>
      </c>
      <c r="I1326" s="242"/>
      <c r="J1326" s="238"/>
      <c r="K1326" s="238"/>
      <c r="L1326" s="243"/>
      <c r="M1326" s="244"/>
      <c r="N1326" s="245"/>
      <c r="O1326" s="245"/>
      <c r="P1326" s="245"/>
      <c r="Q1326" s="245"/>
      <c r="R1326" s="245"/>
      <c r="S1326" s="245"/>
      <c r="T1326" s="246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7" t="s">
        <v>217</v>
      </c>
      <c r="AU1326" s="247" t="s">
        <v>85</v>
      </c>
      <c r="AV1326" s="13" t="s">
        <v>85</v>
      </c>
      <c r="AW1326" s="13" t="s">
        <v>37</v>
      </c>
      <c r="AX1326" s="13" t="s">
        <v>75</v>
      </c>
      <c r="AY1326" s="247" t="s">
        <v>147</v>
      </c>
    </row>
    <row r="1327" s="13" customFormat="1">
      <c r="A1327" s="13"/>
      <c r="B1327" s="237"/>
      <c r="C1327" s="238"/>
      <c r="D1327" s="239" t="s">
        <v>217</v>
      </c>
      <c r="E1327" s="258" t="s">
        <v>19</v>
      </c>
      <c r="F1327" s="240" t="s">
        <v>496</v>
      </c>
      <c r="G1327" s="238"/>
      <c r="H1327" s="241">
        <v>14.84</v>
      </c>
      <c r="I1327" s="242"/>
      <c r="J1327" s="238"/>
      <c r="K1327" s="238"/>
      <c r="L1327" s="243"/>
      <c r="M1327" s="244"/>
      <c r="N1327" s="245"/>
      <c r="O1327" s="245"/>
      <c r="P1327" s="245"/>
      <c r="Q1327" s="245"/>
      <c r="R1327" s="245"/>
      <c r="S1327" s="245"/>
      <c r="T1327" s="246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7" t="s">
        <v>217</v>
      </c>
      <c r="AU1327" s="247" t="s">
        <v>85</v>
      </c>
      <c r="AV1327" s="13" t="s">
        <v>85</v>
      </c>
      <c r="AW1327" s="13" t="s">
        <v>37</v>
      </c>
      <c r="AX1327" s="13" t="s">
        <v>75</v>
      </c>
      <c r="AY1327" s="247" t="s">
        <v>147</v>
      </c>
    </row>
    <row r="1328" s="13" customFormat="1">
      <c r="A1328" s="13"/>
      <c r="B1328" s="237"/>
      <c r="C1328" s="238"/>
      <c r="D1328" s="239" t="s">
        <v>217</v>
      </c>
      <c r="E1328" s="258" t="s">
        <v>19</v>
      </c>
      <c r="F1328" s="240" t="s">
        <v>497</v>
      </c>
      <c r="G1328" s="238"/>
      <c r="H1328" s="241">
        <v>2.9199999999999999</v>
      </c>
      <c r="I1328" s="242"/>
      <c r="J1328" s="238"/>
      <c r="K1328" s="238"/>
      <c r="L1328" s="243"/>
      <c r="M1328" s="244"/>
      <c r="N1328" s="245"/>
      <c r="O1328" s="245"/>
      <c r="P1328" s="245"/>
      <c r="Q1328" s="245"/>
      <c r="R1328" s="245"/>
      <c r="S1328" s="245"/>
      <c r="T1328" s="246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7" t="s">
        <v>217</v>
      </c>
      <c r="AU1328" s="247" t="s">
        <v>85</v>
      </c>
      <c r="AV1328" s="13" t="s">
        <v>85</v>
      </c>
      <c r="AW1328" s="13" t="s">
        <v>37</v>
      </c>
      <c r="AX1328" s="13" t="s">
        <v>75</v>
      </c>
      <c r="AY1328" s="247" t="s">
        <v>147</v>
      </c>
    </row>
    <row r="1329" s="14" customFormat="1">
      <c r="A1329" s="14"/>
      <c r="B1329" s="248"/>
      <c r="C1329" s="249"/>
      <c r="D1329" s="239" t="s">
        <v>217</v>
      </c>
      <c r="E1329" s="250" t="s">
        <v>19</v>
      </c>
      <c r="F1329" s="251" t="s">
        <v>299</v>
      </c>
      <c r="G1329" s="249"/>
      <c r="H1329" s="250" t="s">
        <v>19</v>
      </c>
      <c r="I1329" s="252"/>
      <c r="J1329" s="249"/>
      <c r="K1329" s="249"/>
      <c r="L1329" s="253"/>
      <c r="M1329" s="254"/>
      <c r="N1329" s="255"/>
      <c r="O1329" s="255"/>
      <c r="P1329" s="255"/>
      <c r="Q1329" s="255"/>
      <c r="R1329" s="255"/>
      <c r="S1329" s="255"/>
      <c r="T1329" s="256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7" t="s">
        <v>217</v>
      </c>
      <c r="AU1329" s="257" t="s">
        <v>85</v>
      </c>
      <c r="AV1329" s="14" t="s">
        <v>83</v>
      </c>
      <c r="AW1329" s="14" t="s">
        <v>37</v>
      </c>
      <c r="AX1329" s="14" t="s">
        <v>75</v>
      </c>
      <c r="AY1329" s="257" t="s">
        <v>147</v>
      </c>
    </row>
    <row r="1330" s="13" customFormat="1">
      <c r="A1330" s="13"/>
      <c r="B1330" s="237"/>
      <c r="C1330" s="238"/>
      <c r="D1330" s="239" t="s">
        <v>217</v>
      </c>
      <c r="E1330" s="258" t="s">
        <v>19</v>
      </c>
      <c r="F1330" s="240" t="s">
        <v>498</v>
      </c>
      <c r="G1330" s="238"/>
      <c r="H1330" s="241">
        <v>11.4</v>
      </c>
      <c r="I1330" s="242"/>
      <c r="J1330" s="238"/>
      <c r="K1330" s="238"/>
      <c r="L1330" s="243"/>
      <c r="M1330" s="244"/>
      <c r="N1330" s="245"/>
      <c r="O1330" s="245"/>
      <c r="P1330" s="245"/>
      <c r="Q1330" s="245"/>
      <c r="R1330" s="245"/>
      <c r="S1330" s="245"/>
      <c r="T1330" s="246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7" t="s">
        <v>217</v>
      </c>
      <c r="AU1330" s="247" t="s">
        <v>85</v>
      </c>
      <c r="AV1330" s="13" t="s">
        <v>85</v>
      </c>
      <c r="AW1330" s="13" t="s">
        <v>37</v>
      </c>
      <c r="AX1330" s="13" t="s">
        <v>75</v>
      </c>
      <c r="AY1330" s="247" t="s">
        <v>147</v>
      </c>
    </row>
    <row r="1331" s="13" customFormat="1">
      <c r="A1331" s="13"/>
      <c r="B1331" s="237"/>
      <c r="C1331" s="238"/>
      <c r="D1331" s="239" t="s">
        <v>217</v>
      </c>
      <c r="E1331" s="258" t="s">
        <v>19</v>
      </c>
      <c r="F1331" s="240" t="s">
        <v>499</v>
      </c>
      <c r="G1331" s="238"/>
      <c r="H1331" s="241">
        <v>3.0899999999999999</v>
      </c>
      <c r="I1331" s="242"/>
      <c r="J1331" s="238"/>
      <c r="K1331" s="238"/>
      <c r="L1331" s="243"/>
      <c r="M1331" s="244"/>
      <c r="N1331" s="245"/>
      <c r="O1331" s="245"/>
      <c r="P1331" s="245"/>
      <c r="Q1331" s="245"/>
      <c r="R1331" s="245"/>
      <c r="S1331" s="245"/>
      <c r="T1331" s="246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7" t="s">
        <v>217</v>
      </c>
      <c r="AU1331" s="247" t="s">
        <v>85</v>
      </c>
      <c r="AV1331" s="13" t="s">
        <v>85</v>
      </c>
      <c r="AW1331" s="13" t="s">
        <v>37</v>
      </c>
      <c r="AX1331" s="13" t="s">
        <v>75</v>
      </c>
      <c r="AY1331" s="247" t="s">
        <v>147</v>
      </c>
    </row>
    <row r="1332" s="13" customFormat="1">
      <c r="A1332" s="13"/>
      <c r="B1332" s="237"/>
      <c r="C1332" s="238"/>
      <c r="D1332" s="239" t="s">
        <v>217</v>
      </c>
      <c r="E1332" s="258" t="s">
        <v>19</v>
      </c>
      <c r="F1332" s="240" t="s">
        <v>500</v>
      </c>
      <c r="G1332" s="238"/>
      <c r="H1332" s="241">
        <v>2.7999999999999998</v>
      </c>
      <c r="I1332" s="242"/>
      <c r="J1332" s="238"/>
      <c r="K1332" s="238"/>
      <c r="L1332" s="243"/>
      <c r="M1332" s="244"/>
      <c r="N1332" s="245"/>
      <c r="O1332" s="245"/>
      <c r="P1332" s="245"/>
      <c r="Q1332" s="245"/>
      <c r="R1332" s="245"/>
      <c r="S1332" s="245"/>
      <c r="T1332" s="246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7" t="s">
        <v>217</v>
      </c>
      <c r="AU1332" s="247" t="s">
        <v>85</v>
      </c>
      <c r="AV1332" s="13" t="s">
        <v>85</v>
      </c>
      <c r="AW1332" s="13" t="s">
        <v>37</v>
      </c>
      <c r="AX1332" s="13" t="s">
        <v>75</v>
      </c>
      <c r="AY1332" s="247" t="s">
        <v>147</v>
      </c>
    </row>
    <row r="1333" s="13" customFormat="1">
      <c r="A1333" s="13"/>
      <c r="B1333" s="237"/>
      <c r="C1333" s="238"/>
      <c r="D1333" s="239" t="s">
        <v>217</v>
      </c>
      <c r="E1333" s="258" t="s">
        <v>19</v>
      </c>
      <c r="F1333" s="240" t="s">
        <v>501</v>
      </c>
      <c r="G1333" s="238"/>
      <c r="H1333" s="241">
        <v>2.8999999999999999</v>
      </c>
      <c r="I1333" s="242"/>
      <c r="J1333" s="238"/>
      <c r="K1333" s="238"/>
      <c r="L1333" s="243"/>
      <c r="M1333" s="244"/>
      <c r="N1333" s="245"/>
      <c r="O1333" s="245"/>
      <c r="P1333" s="245"/>
      <c r="Q1333" s="245"/>
      <c r="R1333" s="245"/>
      <c r="S1333" s="245"/>
      <c r="T1333" s="246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7" t="s">
        <v>217</v>
      </c>
      <c r="AU1333" s="247" t="s">
        <v>85</v>
      </c>
      <c r="AV1333" s="13" t="s">
        <v>85</v>
      </c>
      <c r="AW1333" s="13" t="s">
        <v>37</v>
      </c>
      <c r="AX1333" s="13" t="s">
        <v>75</v>
      </c>
      <c r="AY1333" s="247" t="s">
        <v>147</v>
      </c>
    </row>
    <row r="1334" s="13" customFormat="1">
      <c r="A1334" s="13"/>
      <c r="B1334" s="237"/>
      <c r="C1334" s="238"/>
      <c r="D1334" s="239" t="s">
        <v>217</v>
      </c>
      <c r="E1334" s="258" t="s">
        <v>19</v>
      </c>
      <c r="F1334" s="240" t="s">
        <v>502</v>
      </c>
      <c r="G1334" s="238"/>
      <c r="H1334" s="241">
        <v>4.4500000000000002</v>
      </c>
      <c r="I1334" s="242"/>
      <c r="J1334" s="238"/>
      <c r="K1334" s="238"/>
      <c r="L1334" s="243"/>
      <c r="M1334" s="244"/>
      <c r="N1334" s="245"/>
      <c r="O1334" s="245"/>
      <c r="P1334" s="245"/>
      <c r="Q1334" s="245"/>
      <c r="R1334" s="245"/>
      <c r="S1334" s="245"/>
      <c r="T1334" s="246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47" t="s">
        <v>217</v>
      </c>
      <c r="AU1334" s="247" t="s">
        <v>85</v>
      </c>
      <c r="AV1334" s="13" t="s">
        <v>85</v>
      </c>
      <c r="AW1334" s="13" t="s">
        <v>37</v>
      </c>
      <c r="AX1334" s="13" t="s">
        <v>75</v>
      </c>
      <c r="AY1334" s="247" t="s">
        <v>147</v>
      </c>
    </row>
    <row r="1335" s="13" customFormat="1">
      <c r="A1335" s="13"/>
      <c r="B1335" s="237"/>
      <c r="C1335" s="238"/>
      <c r="D1335" s="239" t="s">
        <v>217</v>
      </c>
      <c r="E1335" s="258" t="s">
        <v>19</v>
      </c>
      <c r="F1335" s="240" t="s">
        <v>503</v>
      </c>
      <c r="G1335" s="238"/>
      <c r="H1335" s="241">
        <v>2.3399999999999999</v>
      </c>
      <c r="I1335" s="242"/>
      <c r="J1335" s="238"/>
      <c r="K1335" s="238"/>
      <c r="L1335" s="243"/>
      <c r="M1335" s="244"/>
      <c r="N1335" s="245"/>
      <c r="O1335" s="245"/>
      <c r="P1335" s="245"/>
      <c r="Q1335" s="245"/>
      <c r="R1335" s="245"/>
      <c r="S1335" s="245"/>
      <c r="T1335" s="246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7" t="s">
        <v>217</v>
      </c>
      <c r="AU1335" s="247" t="s">
        <v>85</v>
      </c>
      <c r="AV1335" s="13" t="s">
        <v>85</v>
      </c>
      <c r="AW1335" s="13" t="s">
        <v>37</v>
      </c>
      <c r="AX1335" s="13" t="s">
        <v>75</v>
      </c>
      <c r="AY1335" s="247" t="s">
        <v>147</v>
      </c>
    </row>
    <row r="1336" s="13" customFormat="1">
      <c r="A1336" s="13"/>
      <c r="B1336" s="237"/>
      <c r="C1336" s="238"/>
      <c r="D1336" s="239" t="s">
        <v>217</v>
      </c>
      <c r="E1336" s="258" t="s">
        <v>19</v>
      </c>
      <c r="F1336" s="240" t="s">
        <v>504</v>
      </c>
      <c r="G1336" s="238"/>
      <c r="H1336" s="241">
        <v>4.4939999999999998</v>
      </c>
      <c r="I1336" s="242"/>
      <c r="J1336" s="238"/>
      <c r="K1336" s="238"/>
      <c r="L1336" s="243"/>
      <c r="M1336" s="244"/>
      <c r="N1336" s="245"/>
      <c r="O1336" s="245"/>
      <c r="P1336" s="245"/>
      <c r="Q1336" s="245"/>
      <c r="R1336" s="245"/>
      <c r="S1336" s="245"/>
      <c r="T1336" s="246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47" t="s">
        <v>217</v>
      </c>
      <c r="AU1336" s="247" t="s">
        <v>85</v>
      </c>
      <c r="AV1336" s="13" t="s">
        <v>85</v>
      </c>
      <c r="AW1336" s="13" t="s">
        <v>37</v>
      </c>
      <c r="AX1336" s="13" t="s">
        <v>75</v>
      </c>
      <c r="AY1336" s="247" t="s">
        <v>147</v>
      </c>
    </row>
    <row r="1337" s="13" customFormat="1">
      <c r="A1337" s="13"/>
      <c r="B1337" s="237"/>
      <c r="C1337" s="238"/>
      <c r="D1337" s="239" t="s">
        <v>217</v>
      </c>
      <c r="E1337" s="258" t="s">
        <v>19</v>
      </c>
      <c r="F1337" s="240" t="s">
        <v>505</v>
      </c>
      <c r="G1337" s="238"/>
      <c r="H1337" s="241">
        <v>1.238</v>
      </c>
      <c r="I1337" s="242"/>
      <c r="J1337" s="238"/>
      <c r="K1337" s="238"/>
      <c r="L1337" s="243"/>
      <c r="M1337" s="244"/>
      <c r="N1337" s="245"/>
      <c r="O1337" s="245"/>
      <c r="P1337" s="245"/>
      <c r="Q1337" s="245"/>
      <c r="R1337" s="245"/>
      <c r="S1337" s="245"/>
      <c r="T1337" s="246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47" t="s">
        <v>217</v>
      </c>
      <c r="AU1337" s="247" t="s">
        <v>85</v>
      </c>
      <c r="AV1337" s="13" t="s">
        <v>85</v>
      </c>
      <c r="AW1337" s="13" t="s">
        <v>37</v>
      </c>
      <c r="AX1337" s="13" t="s">
        <v>75</v>
      </c>
      <c r="AY1337" s="247" t="s">
        <v>147</v>
      </c>
    </row>
    <row r="1338" s="15" customFormat="1">
      <c r="A1338" s="15"/>
      <c r="B1338" s="259"/>
      <c r="C1338" s="260"/>
      <c r="D1338" s="239" t="s">
        <v>217</v>
      </c>
      <c r="E1338" s="261" t="s">
        <v>19</v>
      </c>
      <c r="F1338" s="262" t="s">
        <v>233</v>
      </c>
      <c r="G1338" s="260"/>
      <c r="H1338" s="263">
        <v>192.15600000000001</v>
      </c>
      <c r="I1338" s="264"/>
      <c r="J1338" s="260"/>
      <c r="K1338" s="260"/>
      <c r="L1338" s="265"/>
      <c r="M1338" s="266"/>
      <c r="N1338" s="267"/>
      <c r="O1338" s="267"/>
      <c r="P1338" s="267"/>
      <c r="Q1338" s="267"/>
      <c r="R1338" s="267"/>
      <c r="S1338" s="267"/>
      <c r="T1338" s="268"/>
      <c r="U1338" s="15"/>
      <c r="V1338" s="15"/>
      <c r="W1338" s="15"/>
      <c r="X1338" s="15"/>
      <c r="Y1338" s="15"/>
      <c r="Z1338" s="15"/>
      <c r="AA1338" s="15"/>
      <c r="AB1338" s="15"/>
      <c r="AC1338" s="15"/>
      <c r="AD1338" s="15"/>
      <c r="AE1338" s="15"/>
      <c r="AT1338" s="269" t="s">
        <v>217</v>
      </c>
      <c r="AU1338" s="269" t="s">
        <v>85</v>
      </c>
      <c r="AV1338" s="15" t="s">
        <v>153</v>
      </c>
      <c r="AW1338" s="15" t="s">
        <v>37</v>
      </c>
      <c r="AX1338" s="15" t="s">
        <v>83</v>
      </c>
      <c r="AY1338" s="269" t="s">
        <v>147</v>
      </c>
    </row>
    <row r="1339" s="2" customFormat="1" ht="24.15" customHeight="1">
      <c r="A1339" s="40"/>
      <c r="B1339" s="41"/>
      <c r="C1339" s="207" t="s">
        <v>1293</v>
      </c>
      <c r="D1339" s="207" t="s">
        <v>149</v>
      </c>
      <c r="E1339" s="208" t="s">
        <v>1294</v>
      </c>
      <c r="F1339" s="209" t="s">
        <v>1295</v>
      </c>
      <c r="G1339" s="210" t="s">
        <v>278</v>
      </c>
      <c r="H1339" s="211">
        <v>1.3999999999999999</v>
      </c>
      <c r="I1339" s="212"/>
      <c r="J1339" s="213">
        <f>ROUND(I1339*H1339,2)</f>
        <v>0</v>
      </c>
      <c r="K1339" s="214"/>
      <c r="L1339" s="46"/>
      <c r="M1339" s="215" t="s">
        <v>19</v>
      </c>
      <c r="N1339" s="216" t="s">
        <v>46</v>
      </c>
      <c r="O1339" s="86"/>
      <c r="P1339" s="217">
        <f>O1339*H1339</f>
        <v>0</v>
      </c>
      <c r="Q1339" s="217">
        <v>0</v>
      </c>
      <c r="R1339" s="217">
        <f>Q1339*H1339</f>
        <v>0</v>
      </c>
      <c r="S1339" s="217">
        <v>0.0025999999999999999</v>
      </c>
      <c r="T1339" s="218">
        <f>S1339*H1339</f>
        <v>0.0036399999999999996</v>
      </c>
      <c r="U1339" s="40"/>
      <c r="V1339" s="40"/>
      <c r="W1339" s="40"/>
      <c r="X1339" s="40"/>
      <c r="Y1339" s="40"/>
      <c r="Z1339" s="40"/>
      <c r="AA1339" s="40"/>
      <c r="AB1339" s="40"/>
      <c r="AC1339" s="40"/>
      <c r="AD1339" s="40"/>
      <c r="AE1339" s="40"/>
      <c r="AR1339" s="219" t="s">
        <v>964</v>
      </c>
      <c r="AT1339" s="219" t="s">
        <v>149</v>
      </c>
      <c r="AU1339" s="219" t="s">
        <v>85</v>
      </c>
      <c r="AY1339" s="19" t="s">
        <v>147</v>
      </c>
      <c r="BE1339" s="220">
        <f>IF(N1339="základní",J1339,0)</f>
        <v>0</v>
      </c>
      <c r="BF1339" s="220">
        <f>IF(N1339="snížená",J1339,0)</f>
        <v>0</v>
      </c>
      <c r="BG1339" s="220">
        <f>IF(N1339="zákl. přenesená",J1339,0)</f>
        <v>0</v>
      </c>
      <c r="BH1339" s="220">
        <f>IF(N1339="sníž. přenesená",J1339,0)</f>
        <v>0</v>
      </c>
      <c r="BI1339" s="220">
        <f>IF(N1339="nulová",J1339,0)</f>
        <v>0</v>
      </c>
      <c r="BJ1339" s="19" t="s">
        <v>83</v>
      </c>
      <c r="BK1339" s="220">
        <f>ROUND(I1339*H1339,2)</f>
        <v>0</v>
      </c>
      <c r="BL1339" s="19" t="s">
        <v>964</v>
      </c>
      <c r="BM1339" s="219" t="s">
        <v>1296</v>
      </c>
    </row>
    <row r="1340" s="2" customFormat="1">
      <c r="A1340" s="40"/>
      <c r="B1340" s="41"/>
      <c r="C1340" s="42"/>
      <c r="D1340" s="221" t="s">
        <v>155</v>
      </c>
      <c r="E1340" s="42"/>
      <c r="F1340" s="222" t="s">
        <v>1297</v>
      </c>
      <c r="G1340" s="42"/>
      <c r="H1340" s="42"/>
      <c r="I1340" s="223"/>
      <c r="J1340" s="42"/>
      <c r="K1340" s="42"/>
      <c r="L1340" s="46"/>
      <c r="M1340" s="224"/>
      <c r="N1340" s="225"/>
      <c r="O1340" s="86"/>
      <c r="P1340" s="86"/>
      <c r="Q1340" s="86"/>
      <c r="R1340" s="86"/>
      <c r="S1340" s="86"/>
      <c r="T1340" s="87"/>
      <c r="U1340" s="40"/>
      <c r="V1340" s="40"/>
      <c r="W1340" s="40"/>
      <c r="X1340" s="40"/>
      <c r="Y1340" s="40"/>
      <c r="Z1340" s="40"/>
      <c r="AA1340" s="40"/>
      <c r="AB1340" s="40"/>
      <c r="AC1340" s="40"/>
      <c r="AD1340" s="40"/>
      <c r="AE1340" s="40"/>
      <c r="AT1340" s="19" t="s">
        <v>155</v>
      </c>
      <c r="AU1340" s="19" t="s">
        <v>85</v>
      </c>
    </row>
    <row r="1341" s="2" customFormat="1" ht="16.5" customHeight="1">
      <c r="A1341" s="40"/>
      <c r="B1341" s="41"/>
      <c r="C1341" s="207" t="s">
        <v>1298</v>
      </c>
      <c r="D1341" s="207" t="s">
        <v>149</v>
      </c>
      <c r="E1341" s="208" t="s">
        <v>1299</v>
      </c>
      <c r="F1341" s="209" t="s">
        <v>1300</v>
      </c>
      <c r="G1341" s="210" t="s">
        <v>772</v>
      </c>
      <c r="H1341" s="211">
        <v>2</v>
      </c>
      <c r="I1341" s="212"/>
      <c r="J1341" s="213">
        <f>ROUND(I1341*H1341,2)</f>
        <v>0</v>
      </c>
      <c r="K1341" s="214"/>
      <c r="L1341" s="46"/>
      <c r="M1341" s="215" t="s">
        <v>19</v>
      </c>
      <c r="N1341" s="216" t="s">
        <v>46</v>
      </c>
      <c r="O1341" s="86"/>
      <c r="P1341" s="217">
        <f>O1341*H1341</f>
        <v>0</v>
      </c>
      <c r="Q1341" s="217">
        <v>0</v>
      </c>
      <c r="R1341" s="217">
        <f>Q1341*H1341</f>
        <v>0</v>
      </c>
      <c r="S1341" s="217">
        <v>0.0094000000000000004</v>
      </c>
      <c r="T1341" s="218">
        <f>S1341*H1341</f>
        <v>0.018800000000000001</v>
      </c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  <c r="AR1341" s="219" t="s">
        <v>964</v>
      </c>
      <c r="AT1341" s="219" t="s">
        <v>149</v>
      </c>
      <c r="AU1341" s="219" t="s">
        <v>85</v>
      </c>
      <c r="AY1341" s="19" t="s">
        <v>147</v>
      </c>
      <c r="BE1341" s="220">
        <f>IF(N1341="základní",J1341,0)</f>
        <v>0</v>
      </c>
      <c r="BF1341" s="220">
        <f>IF(N1341="snížená",J1341,0)</f>
        <v>0</v>
      </c>
      <c r="BG1341" s="220">
        <f>IF(N1341="zákl. přenesená",J1341,0)</f>
        <v>0</v>
      </c>
      <c r="BH1341" s="220">
        <f>IF(N1341="sníž. přenesená",J1341,0)</f>
        <v>0</v>
      </c>
      <c r="BI1341" s="220">
        <f>IF(N1341="nulová",J1341,0)</f>
        <v>0</v>
      </c>
      <c r="BJ1341" s="19" t="s">
        <v>83</v>
      </c>
      <c r="BK1341" s="220">
        <f>ROUND(I1341*H1341,2)</f>
        <v>0</v>
      </c>
      <c r="BL1341" s="19" t="s">
        <v>964</v>
      </c>
      <c r="BM1341" s="219" t="s">
        <v>1301</v>
      </c>
    </row>
    <row r="1342" s="2" customFormat="1">
      <c r="A1342" s="40"/>
      <c r="B1342" s="41"/>
      <c r="C1342" s="42"/>
      <c r="D1342" s="221" t="s">
        <v>155</v>
      </c>
      <c r="E1342" s="42"/>
      <c r="F1342" s="222" t="s">
        <v>1302</v>
      </c>
      <c r="G1342" s="42"/>
      <c r="H1342" s="42"/>
      <c r="I1342" s="223"/>
      <c r="J1342" s="42"/>
      <c r="K1342" s="42"/>
      <c r="L1342" s="46"/>
      <c r="M1342" s="224"/>
      <c r="N1342" s="225"/>
      <c r="O1342" s="86"/>
      <c r="P1342" s="86"/>
      <c r="Q1342" s="86"/>
      <c r="R1342" s="86"/>
      <c r="S1342" s="86"/>
      <c r="T1342" s="87"/>
      <c r="U1342" s="40"/>
      <c r="V1342" s="40"/>
      <c r="W1342" s="40"/>
      <c r="X1342" s="40"/>
      <c r="Y1342" s="40"/>
      <c r="Z1342" s="40"/>
      <c r="AA1342" s="40"/>
      <c r="AB1342" s="40"/>
      <c r="AC1342" s="40"/>
      <c r="AD1342" s="40"/>
      <c r="AE1342" s="40"/>
      <c r="AT1342" s="19" t="s">
        <v>155</v>
      </c>
      <c r="AU1342" s="19" t="s">
        <v>85</v>
      </c>
    </row>
    <row r="1343" s="2" customFormat="1" ht="16.5" customHeight="1">
      <c r="A1343" s="40"/>
      <c r="B1343" s="41"/>
      <c r="C1343" s="207" t="s">
        <v>1303</v>
      </c>
      <c r="D1343" s="207" t="s">
        <v>149</v>
      </c>
      <c r="E1343" s="208" t="s">
        <v>1304</v>
      </c>
      <c r="F1343" s="209" t="s">
        <v>1305</v>
      </c>
      <c r="G1343" s="210" t="s">
        <v>278</v>
      </c>
      <c r="H1343" s="211">
        <v>48.600000000000001</v>
      </c>
      <c r="I1343" s="212"/>
      <c r="J1343" s="213">
        <f>ROUND(I1343*H1343,2)</f>
        <v>0</v>
      </c>
      <c r="K1343" s="214"/>
      <c r="L1343" s="46"/>
      <c r="M1343" s="215" t="s">
        <v>19</v>
      </c>
      <c r="N1343" s="216" t="s">
        <v>46</v>
      </c>
      <c r="O1343" s="86"/>
      <c r="P1343" s="217">
        <f>O1343*H1343</f>
        <v>0</v>
      </c>
      <c r="Q1343" s="217">
        <v>0</v>
      </c>
      <c r="R1343" s="217">
        <f>Q1343*H1343</f>
        <v>0</v>
      </c>
      <c r="S1343" s="217">
        <v>0.0039399999999999999</v>
      </c>
      <c r="T1343" s="218">
        <f>S1343*H1343</f>
        <v>0.19148400000000002</v>
      </c>
      <c r="U1343" s="40"/>
      <c r="V1343" s="40"/>
      <c r="W1343" s="40"/>
      <c r="X1343" s="40"/>
      <c r="Y1343" s="40"/>
      <c r="Z1343" s="40"/>
      <c r="AA1343" s="40"/>
      <c r="AB1343" s="40"/>
      <c r="AC1343" s="40"/>
      <c r="AD1343" s="40"/>
      <c r="AE1343" s="40"/>
      <c r="AR1343" s="219" t="s">
        <v>964</v>
      </c>
      <c r="AT1343" s="219" t="s">
        <v>149</v>
      </c>
      <c r="AU1343" s="219" t="s">
        <v>85</v>
      </c>
      <c r="AY1343" s="19" t="s">
        <v>147</v>
      </c>
      <c r="BE1343" s="220">
        <f>IF(N1343="základní",J1343,0)</f>
        <v>0</v>
      </c>
      <c r="BF1343" s="220">
        <f>IF(N1343="snížená",J1343,0)</f>
        <v>0</v>
      </c>
      <c r="BG1343" s="220">
        <f>IF(N1343="zákl. přenesená",J1343,0)</f>
        <v>0</v>
      </c>
      <c r="BH1343" s="220">
        <f>IF(N1343="sníž. přenesená",J1343,0)</f>
        <v>0</v>
      </c>
      <c r="BI1343" s="220">
        <f>IF(N1343="nulová",J1343,0)</f>
        <v>0</v>
      </c>
      <c r="BJ1343" s="19" t="s">
        <v>83</v>
      </c>
      <c r="BK1343" s="220">
        <f>ROUND(I1343*H1343,2)</f>
        <v>0</v>
      </c>
      <c r="BL1343" s="19" t="s">
        <v>964</v>
      </c>
      <c r="BM1343" s="219" t="s">
        <v>1306</v>
      </c>
    </row>
    <row r="1344" s="2" customFormat="1">
      <c r="A1344" s="40"/>
      <c r="B1344" s="41"/>
      <c r="C1344" s="42"/>
      <c r="D1344" s="221" t="s">
        <v>155</v>
      </c>
      <c r="E1344" s="42"/>
      <c r="F1344" s="222" t="s">
        <v>1307</v>
      </c>
      <c r="G1344" s="42"/>
      <c r="H1344" s="42"/>
      <c r="I1344" s="223"/>
      <c r="J1344" s="42"/>
      <c r="K1344" s="42"/>
      <c r="L1344" s="46"/>
      <c r="M1344" s="224"/>
      <c r="N1344" s="225"/>
      <c r="O1344" s="86"/>
      <c r="P1344" s="86"/>
      <c r="Q1344" s="86"/>
      <c r="R1344" s="86"/>
      <c r="S1344" s="86"/>
      <c r="T1344" s="87"/>
      <c r="U1344" s="40"/>
      <c r="V1344" s="40"/>
      <c r="W1344" s="40"/>
      <c r="X1344" s="40"/>
      <c r="Y1344" s="40"/>
      <c r="Z1344" s="40"/>
      <c r="AA1344" s="40"/>
      <c r="AB1344" s="40"/>
      <c r="AC1344" s="40"/>
      <c r="AD1344" s="40"/>
      <c r="AE1344" s="40"/>
      <c r="AT1344" s="19" t="s">
        <v>155</v>
      </c>
      <c r="AU1344" s="19" t="s">
        <v>85</v>
      </c>
    </row>
    <row r="1345" s="14" customFormat="1">
      <c r="A1345" s="14"/>
      <c r="B1345" s="248"/>
      <c r="C1345" s="249"/>
      <c r="D1345" s="239" t="s">
        <v>217</v>
      </c>
      <c r="E1345" s="250" t="s">
        <v>19</v>
      </c>
      <c r="F1345" s="251" t="s">
        <v>1308</v>
      </c>
      <c r="G1345" s="249"/>
      <c r="H1345" s="250" t="s">
        <v>19</v>
      </c>
      <c r="I1345" s="252"/>
      <c r="J1345" s="249"/>
      <c r="K1345" s="249"/>
      <c r="L1345" s="253"/>
      <c r="M1345" s="254"/>
      <c r="N1345" s="255"/>
      <c r="O1345" s="255"/>
      <c r="P1345" s="255"/>
      <c r="Q1345" s="255"/>
      <c r="R1345" s="255"/>
      <c r="S1345" s="255"/>
      <c r="T1345" s="256"/>
      <c r="U1345" s="14"/>
      <c r="V1345" s="14"/>
      <c r="W1345" s="14"/>
      <c r="X1345" s="14"/>
      <c r="Y1345" s="14"/>
      <c r="Z1345" s="14"/>
      <c r="AA1345" s="14"/>
      <c r="AB1345" s="14"/>
      <c r="AC1345" s="14"/>
      <c r="AD1345" s="14"/>
      <c r="AE1345" s="14"/>
      <c r="AT1345" s="257" t="s">
        <v>217</v>
      </c>
      <c r="AU1345" s="257" t="s">
        <v>85</v>
      </c>
      <c r="AV1345" s="14" t="s">
        <v>83</v>
      </c>
      <c r="AW1345" s="14" t="s">
        <v>37</v>
      </c>
      <c r="AX1345" s="14" t="s">
        <v>75</v>
      </c>
      <c r="AY1345" s="257" t="s">
        <v>147</v>
      </c>
    </row>
    <row r="1346" s="13" customFormat="1">
      <c r="A1346" s="13"/>
      <c r="B1346" s="237"/>
      <c r="C1346" s="238"/>
      <c r="D1346" s="239" t="s">
        <v>217</v>
      </c>
      <c r="E1346" s="258" t="s">
        <v>19</v>
      </c>
      <c r="F1346" s="240" t="s">
        <v>1309</v>
      </c>
      <c r="G1346" s="238"/>
      <c r="H1346" s="241">
        <v>48.600000000000001</v>
      </c>
      <c r="I1346" s="242"/>
      <c r="J1346" s="238"/>
      <c r="K1346" s="238"/>
      <c r="L1346" s="243"/>
      <c r="M1346" s="244"/>
      <c r="N1346" s="245"/>
      <c r="O1346" s="245"/>
      <c r="P1346" s="245"/>
      <c r="Q1346" s="245"/>
      <c r="R1346" s="245"/>
      <c r="S1346" s="245"/>
      <c r="T1346" s="246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7" t="s">
        <v>217</v>
      </c>
      <c r="AU1346" s="247" t="s">
        <v>85</v>
      </c>
      <c r="AV1346" s="13" t="s">
        <v>85</v>
      </c>
      <c r="AW1346" s="13" t="s">
        <v>37</v>
      </c>
      <c r="AX1346" s="13" t="s">
        <v>75</v>
      </c>
      <c r="AY1346" s="247" t="s">
        <v>147</v>
      </c>
    </row>
    <row r="1347" s="15" customFormat="1">
      <c r="A1347" s="15"/>
      <c r="B1347" s="259"/>
      <c r="C1347" s="260"/>
      <c r="D1347" s="239" t="s">
        <v>217</v>
      </c>
      <c r="E1347" s="261" t="s">
        <v>19</v>
      </c>
      <c r="F1347" s="262" t="s">
        <v>233</v>
      </c>
      <c r="G1347" s="260"/>
      <c r="H1347" s="263">
        <v>48.600000000000001</v>
      </c>
      <c r="I1347" s="264"/>
      <c r="J1347" s="260"/>
      <c r="K1347" s="260"/>
      <c r="L1347" s="265"/>
      <c r="M1347" s="266"/>
      <c r="N1347" s="267"/>
      <c r="O1347" s="267"/>
      <c r="P1347" s="267"/>
      <c r="Q1347" s="267"/>
      <c r="R1347" s="267"/>
      <c r="S1347" s="267"/>
      <c r="T1347" s="268"/>
      <c r="U1347" s="15"/>
      <c r="V1347" s="15"/>
      <c r="W1347" s="15"/>
      <c r="X1347" s="15"/>
      <c r="Y1347" s="15"/>
      <c r="Z1347" s="15"/>
      <c r="AA1347" s="15"/>
      <c r="AB1347" s="15"/>
      <c r="AC1347" s="15"/>
      <c r="AD1347" s="15"/>
      <c r="AE1347" s="15"/>
      <c r="AT1347" s="269" t="s">
        <v>217</v>
      </c>
      <c r="AU1347" s="269" t="s">
        <v>85</v>
      </c>
      <c r="AV1347" s="15" t="s">
        <v>153</v>
      </c>
      <c r="AW1347" s="15" t="s">
        <v>37</v>
      </c>
      <c r="AX1347" s="15" t="s">
        <v>83</v>
      </c>
      <c r="AY1347" s="269" t="s">
        <v>147</v>
      </c>
    </row>
    <row r="1348" s="2" customFormat="1" ht="24.15" customHeight="1">
      <c r="A1348" s="40"/>
      <c r="B1348" s="41"/>
      <c r="C1348" s="207" t="s">
        <v>1310</v>
      </c>
      <c r="D1348" s="207" t="s">
        <v>149</v>
      </c>
      <c r="E1348" s="208" t="s">
        <v>1311</v>
      </c>
      <c r="F1348" s="209" t="s">
        <v>1312</v>
      </c>
      <c r="G1348" s="210" t="s">
        <v>278</v>
      </c>
      <c r="H1348" s="211">
        <v>14.640000000000001</v>
      </c>
      <c r="I1348" s="212"/>
      <c r="J1348" s="213">
        <f>ROUND(I1348*H1348,2)</f>
        <v>0</v>
      </c>
      <c r="K1348" s="214"/>
      <c r="L1348" s="46"/>
      <c r="M1348" s="215" t="s">
        <v>19</v>
      </c>
      <c r="N1348" s="216" t="s">
        <v>46</v>
      </c>
      <c r="O1348" s="86"/>
      <c r="P1348" s="217">
        <f>O1348*H1348</f>
        <v>0</v>
      </c>
      <c r="Q1348" s="217">
        <v>0</v>
      </c>
      <c r="R1348" s="217">
        <f>Q1348*H1348</f>
        <v>0</v>
      </c>
      <c r="S1348" s="217">
        <v>0.00263</v>
      </c>
      <c r="T1348" s="218">
        <f>S1348*H1348</f>
        <v>0.038503200000000001</v>
      </c>
      <c r="U1348" s="40"/>
      <c r="V1348" s="40"/>
      <c r="W1348" s="40"/>
      <c r="X1348" s="40"/>
      <c r="Y1348" s="40"/>
      <c r="Z1348" s="40"/>
      <c r="AA1348" s="40"/>
      <c r="AB1348" s="40"/>
      <c r="AC1348" s="40"/>
      <c r="AD1348" s="40"/>
      <c r="AE1348" s="40"/>
      <c r="AR1348" s="219" t="s">
        <v>964</v>
      </c>
      <c r="AT1348" s="219" t="s">
        <v>149</v>
      </c>
      <c r="AU1348" s="219" t="s">
        <v>85</v>
      </c>
      <c r="AY1348" s="19" t="s">
        <v>147</v>
      </c>
      <c r="BE1348" s="220">
        <f>IF(N1348="základní",J1348,0)</f>
        <v>0</v>
      </c>
      <c r="BF1348" s="220">
        <f>IF(N1348="snížená",J1348,0)</f>
        <v>0</v>
      </c>
      <c r="BG1348" s="220">
        <f>IF(N1348="zákl. přenesená",J1348,0)</f>
        <v>0</v>
      </c>
      <c r="BH1348" s="220">
        <f>IF(N1348="sníž. přenesená",J1348,0)</f>
        <v>0</v>
      </c>
      <c r="BI1348" s="220">
        <f>IF(N1348="nulová",J1348,0)</f>
        <v>0</v>
      </c>
      <c r="BJ1348" s="19" t="s">
        <v>83</v>
      </c>
      <c r="BK1348" s="220">
        <f>ROUND(I1348*H1348,2)</f>
        <v>0</v>
      </c>
      <c r="BL1348" s="19" t="s">
        <v>964</v>
      </c>
      <c r="BM1348" s="219" t="s">
        <v>1313</v>
      </c>
    </row>
    <row r="1349" s="2" customFormat="1">
      <c r="A1349" s="40"/>
      <c r="B1349" s="41"/>
      <c r="C1349" s="42"/>
      <c r="D1349" s="221" t="s">
        <v>155</v>
      </c>
      <c r="E1349" s="42"/>
      <c r="F1349" s="222" t="s">
        <v>1314</v>
      </c>
      <c r="G1349" s="42"/>
      <c r="H1349" s="42"/>
      <c r="I1349" s="223"/>
      <c r="J1349" s="42"/>
      <c r="K1349" s="42"/>
      <c r="L1349" s="46"/>
      <c r="M1349" s="224"/>
      <c r="N1349" s="225"/>
      <c r="O1349" s="86"/>
      <c r="P1349" s="86"/>
      <c r="Q1349" s="86"/>
      <c r="R1349" s="86"/>
      <c r="S1349" s="86"/>
      <c r="T1349" s="87"/>
      <c r="U1349" s="40"/>
      <c r="V1349" s="40"/>
      <c r="W1349" s="40"/>
      <c r="X1349" s="40"/>
      <c r="Y1349" s="40"/>
      <c r="Z1349" s="40"/>
      <c r="AA1349" s="40"/>
      <c r="AB1349" s="40"/>
      <c r="AC1349" s="40"/>
      <c r="AD1349" s="40"/>
      <c r="AE1349" s="40"/>
      <c r="AT1349" s="19" t="s">
        <v>155</v>
      </c>
      <c r="AU1349" s="19" t="s">
        <v>85</v>
      </c>
    </row>
    <row r="1350" s="2" customFormat="1" ht="24.15" customHeight="1">
      <c r="A1350" s="40"/>
      <c r="B1350" s="41"/>
      <c r="C1350" s="207" t="s">
        <v>1315</v>
      </c>
      <c r="D1350" s="207" t="s">
        <v>149</v>
      </c>
      <c r="E1350" s="208" t="s">
        <v>1316</v>
      </c>
      <c r="F1350" s="209" t="s">
        <v>1317</v>
      </c>
      <c r="G1350" s="210" t="s">
        <v>278</v>
      </c>
      <c r="H1350" s="211">
        <v>16</v>
      </c>
      <c r="I1350" s="212"/>
      <c r="J1350" s="213">
        <f>ROUND(I1350*H1350,2)</f>
        <v>0</v>
      </c>
      <c r="K1350" s="214"/>
      <c r="L1350" s="46"/>
      <c r="M1350" s="215" t="s">
        <v>19</v>
      </c>
      <c r="N1350" s="216" t="s">
        <v>46</v>
      </c>
      <c r="O1350" s="86"/>
      <c r="P1350" s="217">
        <f>O1350*H1350</f>
        <v>0</v>
      </c>
      <c r="Q1350" s="217">
        <v>0</v>
      </c>
      <c r="R1350" s="217">
        <f>Q1350*H1350</f>
        <v>0</v>
      </c>
      <c r="S1350" s="217">
        <v>0.03065</v>
      </c>
      <c r="T1350" s="218">
        <f>S1350*H1350</f>
        <v>0.4904</v>
      </c>
      <c r="U1350" s="40"/>
      <c r="V1350" s="40"/>
      <c r="W1350" s="40"/>
      <c r="X1350" s="40"/>
      <c r="Y1350" s="40"/>
      <c r="Z1350" s="40"/>
      <c r="AA1350" s="40"/>
      <c r="AB1350" s="40"/>
      <c r="AC1350" s="40"/>
      <c r="AD1350" s="40"/>
      <c r="AE1350" s="40"/>
      <c r="AR1350" s="219" t="s">
        <v>964</v>
      </c>
      <c r="AT1350" s="219" t="s">
        <v>149</v>
      </c>
      <c r="AU1350" s="219" t="s">
        <v>85</v>
      </c>
      <c r="AY1350" s="19" t="s">
        <v>147</v>
      </c>
      <c r="BE1350" s="220">
        <f>IF(N1350="základní",J1350,0)</f>
        <v>0</v>
      </c>
      <c r="BF1350" s="220">
        <f>IF(N1350="snížená",J1350,0)</f>
        <v>0</v>
      </c>
      <c r="BG1350" s="220">
        <f>IF(N1350="zákl. přenesená",J1350,0)</f>
        <v>0</v>
      </c>
      <c r="BH1350" s="220">
        <f>IF(N1350="sníž. přenesená",J1350,0)</f>
        <v>0</v>
      </c>
      <c r="BI1350" s="220">
        <f>IF(N1350="nulová",J1350,0)</f>
        <v>0</v>
      </c>
      <c r="BJ1350" s="19" t="s">
        <v>83</v>
      </c>
      <c r="BK1350" s="220">
        <f>ROUND(I1350*H1350,2)</f>
        <v>0</v>
      </c>
      <c r="BL1350" s="19" t="s">
        <v>964</v>
      </c>
      <c r="BM1350" s="219" t="s">
        <v>1318</v>
      </c>
    </row>
    <row r="1351" s="2" customFormat="1">
      <c r="A1351" s="40"/>
      <c r="B1351" s="41"/>
      <c r="C1351" s="42"/>
      <c r="D1351" s="221" t="s">
        <v>155</v>
      </c>
      <c r="E1351" s="42"/>
      <c r="F1351" s="222" t="s">
        <v>1319</v>
      </c>
      <c r="G1351" s="42"/>
      <c r="H1351" s="42"/>
      <c r="I1351" s="223"/>
      <c r="J1351" s="42"/>
      <c r="K1351" s="42"/>
      <c r="L1351" s="46"/>
      <c r="M1351" s="224"/>
      <c r="N1351" s="225"/>
      <c r="O1351" s="86"/>
      <c r="P1351" s="86"/>
      <c r="Q1351" s="86"/>
      <c r="R1351" s="86"/>
      <c r="S1351" s="86"/>
      <c r="T1351" s="87"/>
      <c r="U1351" s="40"/>
      <c r="V1351" s="40"/>
      <c r="W1351" s="40"/>
      <c r="X1351" s="40"/>
      <c r="Y1351" s="40"/>
      <c r="Z1351" s="40"/>
      <c r="AA1351" s="40"/>
      <c r="AB1351" s="40"/>
      <c r="AC1351" s="40"/>
      <c r="AD1351" s="40"/>
      <c r="AE1351" s="40"/>
      <c r="AT1351" s="19" t="s">
        <v>155</v>
      </c>
      <c r="AU1351" s="19" t="s">
        <v>85</v>
      </c>
    </row>
    <row r="1352" s="2" customFormat="1" ht="24.15" customHeight="1">
      <c r="A1352" s="40"/>
      <c r="B1352" s="41"/>
      <c r="C1352" s="207" t="s">
        <v>1320</v>
      </c>
      <c r="D1352" s="207" t="s">
        <v>149</v>
      </c>
      <c r="E1352" s="208" t="s">
        <v>1321</v>
      </c>
      <c r="F1352" s="209" t="s">
        <v>1322</v>
      </c>
      <c r="G1352" s="210" t="s">
        <v>278</v>
      </c>
      <c r="H1352" s="211">
        <v>174.13999999999999</v>
      </c>
      <c r="I1352" s="212"/>
      <c r="J1352" s="213">
        <f>ROUND(I1352*H1352,2)</f>
        <v>0</v>
      </c>
      <c r="K1352" s="214"/>
      <c r="L1352" s="46"/>
      <c r="M1352" s="215" t="s">
        <v>19</v>
      </c>
      <c r="N1352" s="216" t="s">
        <v>46</v>
      </c>
      <c r="O1352" s="86"/>
      <c r="P1352" s="217">
        <f>O1352*H1352</f>
        <v>0</v>
      </c>
      <c r="Q1352" s="217">
        <v>4.0000000000000003E-05</v>
      </c>
      <c r="R1352" s="217">
        <f>Q1352*H1352</f>
        <v>0.0069655999999999997</v>
      </c>
      <c r="S1352" s="217">
        <v>0</v>
      </c>
      <c r="T1352" s="218">
        <f>S1352*H1352</f>
        <v>0</v>
      </c>
      <c r="U1352" s="40"/>
      <c r="V1352" s="40"/>
      <c r="W1352" s="40"/>
      <c r="X1352" s="40"/>
      <c r="Y1352" s="40"/>
      <c r="Z1352" s="40"/>
      <c r="AA1352" s="40"/>
      <c r="AB1352" s="40"/>
      <c r="AC1352" s="40"/>
      <c r="AD1352" s="40"/>
      <c r="AE1352" s="40"/>
      <c r="AR1352" s="219" t="s">
        <v>964</v>
      </c>
      <c r="AT1352" s="219" t="s">
        <v>149</v>
      </c>
      <c r="AU1352" s="219" t="s">
        <v>85</v>
      </c>
      <c r="AY1352" s="19" t="s">
        <v>147</v>
      </c>
      <c r="BE1352" s="220">
        <f>IF(N1352="základní",J1352,0)</f>
        <v>0</v>
      </c>
      <c r="BF1352" s="220">
        <f>IF(N1352="snížená",J1352,0)</f>
        <v>0</v>
      </c>
      <c r="BG1352" s="220">
        <f>IF(N1352="zákl. přenesená",J1352,0)</f>
        <v>0</v>
      </c>
      <c r="BH1352" s="220">
        <f>IF(N1352="sníž. přenesená",J1352,0)</f>
        <v>0</v>
      </c>
      <c r="BI1352" s="220">
        <f>IF(N1352="nulová",J1352,0)</f>
        <v>0</v>
      </c>
      <c r="BJ1352" s="19" t="s">
        <v>83</v>
      </c>
      <c r="BK1352" s="220">
        <f>ROUND(I1352*H1352,2)</f>
        <v>0</v>
      </c>
      <c r="BL1352" s="19" t="s">
        <v>964</v>
      </c>
      <c r="BM1352" s="219" t="s">
        <v>1323</v>
      </c>
    </row>
    <row r="1353" s="2" customFormat="1">
      <c r="A1353" s="40"/>
      <c r="B1353" s="41"/>
      <c r="C1353" s="42"/>
      <c r="D1353" s="221" t="s">
        <v>155</v>
      </c>
      <c r="E1353" s="42"/>
      <c r="F1353" s="222" t="s">
        <v>1324</v>
      </c>
      <c r="G1353" s="42"/>
      <c r="H1353" s="42"/>
      <c r="I1353" s="223"/>
      <c r="J1353" s="42"/>
      <c r="K1353" s="42"/>
      <c r="L1353" s="46"/>
      <c r="M1353" s="224"/>
      <c r="N1353" s="225"/>
      <c r="O1353" s="86"/>
      <c r="P1353" s="86"/>
      <c r="Q1353" s="86"/>
      <c r="R1353" s="86"/>
      <c r="S1353" s="86"/>
      <c r="T1353" s="87"/>
      <c r="U1353" s="40"/>
      <c r="V1353" s="40"/>
      <c r="W1353" s="40"/>
      <c r="X1353" s="40"/>
      <c r="Y1353" s="40"/>
      <c r="Z1353" s="40"/>
      <c r="AA1353" s="40"/>
      <c r="AB1353" s="40"/>
      <c r="AC1353" s="40"/>
      <c r="AD1353" s="40"/>
      <c r="AE1353" s="40"/>
      <c r="AT1353" s="19" t="s">
        <v>155</v>
      </c>
      <c r="AU1353" s="19" t="s">
        <v>85</v>
      </c>
    </row>
    <row r="1354" s="14" customFormat="1">
      <c r="A1354" s="14"/>
      <c r="B1354" s="248"/>
      <c r="C1354" s="249"/>
      <c r="D1354" s="239" t="s">
        <v>217</v>
      </c>
      <c r="E1354" s="250" t="s">
        <v>19</v>
      </c>
      <c r="F1354" s="251" t="s">
        <v>1325</v>
      </c>
      <c r="G1354" s="249"/>
      <c r="H1354" s="250" t="s">
        <v>19</v>
      </c>
      <c r="I1354" s="252"/>
      <c r="J1354" s="249"/>
      <c r="K1354" s="249"/>
      <c r="L1354" s="253"/>
      <c r="M1354" s="254"/>
      <c r="N1354" s="255"/>
      <c r="O1354" s="255"/>
      <c r="P1354" s="255"/>
      <c r="Q1354" s="255"/>
      <c r="R1354" s="255"/>
      <c r="S1354" s="255"/>
      <c r="T1354" s="256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7" t="s">
        <v>217</v>
      </c>
      <c r="AU1354" s="257" t="s">
        <v>85</v>
      </c>
      <c r="AV1354" s="14" t="s">
        <v>83</v>
      </c>
      <c r="AW1354" s="14" t="s">
        <v>37</v>
      </c>
      <c r="AX1354" s="14" t="s">
        <v>75</v>
      </c>
      <c r="AY1354" s="257" t="s">
        <v>147</v>
      </c>
    </row>
    <row r="1355" s="13" customFormat="1">
      <c r="A1355" s="13"/>
      <c r="B1355" s="237"/>
      <c r="C1355" s="238"/>
      <c r="D1355" s="239" t="s">
        <v>217</v>
      </c>
      <c r="E1355" s="258" t="s">
        <v>19</v>
      </c>
      <c r="F1355" s="240" t="s">
        <v>1326</v>
      </c>
      <c r="G1355" s="238"/>
      <c r="H1355" s="241">
        <v>22.039999999999999</v>
      </c>
      <c r="I1355" s="242"/>
      <c r="J1355" s="238"/>
      <c r="K1355" s="238"/>
      <c r="L1355" s="243"/>
      <c r="M1355" s="244"/>
      <c r="N1355" s="245"/>
      <c r="O1355" s="245"/>
      <c r="P1355" s="245"/>
      <c r="Q1355" s="245"/>
      <c r="R1355" s="245"/>
      <c r="S1355" s="245"/>
      <c r="T1355" s="246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47" t="s">
        <v>217</v>
      </c>
      <c r="AU1355" s="247" t="s">
        <v>85</v>
      </c>
      <c r="AV1355" s="13" t="s">
        <v>85</v>
      </c>
      <c r="AW1355" s="13" t="s">
        <v>37</v>
      </c>
      <c r="AX1355" s="13" t="s">
        <v>75</v>
      </c>
      <c r="AY1355" s="247" t="s">
        <v>147</v>
      </c>
    </row>
    <row r="1356" s="14" customFormat="1">
      <c r="A1356" s="14"/>
      <c r="B1356" s="248"/>
      <c r="C1356" s="249"/>
      <c r="D1356" s="239" t="s">
        <v>217</v>
      </c>
      <c r="E1356" s="250" t="s">
        <v>19</v>
      </c>
      <c r="F1356" s="251" t="s">
        <v>1327</v>
      </c>
      <c r="G1356" s="249"/>
      <c r="H1356" s="250" t="s">
        <v>19</v>
      </c>
      <c r="I1356" s="252"/>
      <c r="J1356" s="249"/>
      <c r="K1356" s="249"/>
      <c r="L1356" s="253"/>
      <c r="M1356" s="254"/>
      <c r="N1356" s="255"/>
      <c r="O1356" s="255"/>
      <c r="P1356" s="255"/>
      <c r="Q1356" s="255"/>
      <c r="R1356" s="255"/>
      <c r="S1356" s="255"/>
      <c r="T1356" s="256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7" t="s">
        <v>217</v>
      </c>
      <c r="AU1356" s="257" t="s">
        <v>85</v>
      </c>
      <c r="AV1356" s="14" t="s">
        <v>83</v>
      </c>
      <c r="AW1356" s="14" t="s">
        <v>37</v>
      </c>
      <c r="AX1356" s="14" t="s">
        <v>75</v>
      </c>
      <c r="AY1356" s="257" t="s">
        <v>147</v>
      </c>
    </row>
    <row r="1357" s="13" customFormat="1">
      <c r="A1357" s="13"/>
      <c r="B1357" s="237"/>
      <c r="C1357" s="238"/>
      <c r="D1357" s="239" t="s">
        <v>217</v>
      </c>
      <c r="E1357" s="258" t="s">
        <v>19</v>
      </c>
      <c r="F1357" s="240" t="s">
        <v>1328</v>
      </c>
      <c r="G1357" s="238"/>
      <c r="H1357" s="241">
        <v>43.460000000000001</v>
      </c>
      <c r="I1357" s="242"/>
      <c r="J1357" s="238"/>
      <c r="K1357" s="238"/>
      <c r="L1357" s="243"/>
      <c r="M1357" s="244"/>
      <c r="N1357" s="245"/>
      <c r="O1357" s="245"/>
      <c r="P1357" s="245"/>
      <c r="Q1357" s="245"/>
      <c r="R1357" s="245"/>
      <c r="S1357" s="245"/>
      <c r="T1357" s="246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7" t="s">
        <v>217</v>
      </c>
      <c r="AU1357" s="247" t="s">
        <v>85</v>
      </c>
      <c r="AV1357" s="13" t="s">
        <v>85</v>
      </c>
      <c r="AW1357" s="13" t="s">
        <v>37</v>
      </c>
      <c r="AX1357" s="13" t="s">
        <v>75</v>
      </c>
      <c r="AY1357" s="247" t="s">
        <v>147</v>
      </c>
    </row>
    <row r="1358" s="14" customFormat="1">
      <c r="A1358" s="14"/>
      <c r="B1358" s="248"/>
      <c r="C1358" s="249"/>
      <c r="D1358" s="239" t="s">
        <v>217</v>
      </c>
      <c r="E1358" s="250" t="s">
        <v>19</v>
      </c>
      <c r="F1358" s="251" t="s">
        <v>1329</v>
      </c>
      <c r="G1358" s="249"/>
      <c r="H1358" s="250" t="s">
        <v>19</v>
      </c>
      <c r="I1358" s="252"/>
      <c r="J1358" s="249"/>
      <c r="K1358" s="249"/>
      <c r="L1358" s="253"/>
      <c r="M1358" s="254"/>
      <c r="N1358" s="255"/>
      <c r="O1358" s="255"/>
      <c r="P1358" s="255"/>
      <c r="Q1358" s="255"/>
      <c r="R1358" s="255"/>
      <c r="S1358" s="255"/>
      <c r="T1358" s="256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57" t="s">
        <v>217</v>
      </c>
      <c r="AU1358" s="257" t="s">
        <v>85</v>
      </c>
      <c r="AV1358" s="14" t="s">
        <v>83</v>
      </c>
      <c r="AW1358" s="14" t="s">
        <v>37</v>
      </c>
      <c r="AX1358" s="14" t="s">
        <v>75</v>
      </c>
      <c r="AY1358" s="257" t="s">
        <v>147</v>
      </c>
    </row>
    <row r="1359" s="13" customFormat="1">
      <c r="A1359" s="13"/>
      <c r="B1359" s="237"/>
      <c r="C1359" s="238"/>
      <c r="D1359" s="239" t="s">
        <v>217</v>
      </c>
      <c r="E1359" s="258" t="s">
        <v>19</v>
      </c>
      <c r="F1359" s="240" t="s">
        <v>1330</v>
      </c>
      <c r="G1359" s="238"/>
      <c r="H1359" s="241">
        <v>33.039999999999999</v>
      </c>
      <c r="I1359" s="242"/>
      <c r="J1359" s="238"/>
      <c r="K1359" s="238"/>
      <c r="L1359" s="243"/>
      <c r="M1359" s="244"/>
      <c r="N1359" s="245"/>
      <c r="O1359" s="245"/>
      <c r="P1359" s="245"/>
      <c r="Q1359" s="245"/>
      <c r="R1359" s="245"/>
      <c r="S1359" s="245"/>
      <c r="T1359" s="246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7" t="s">
        <v>217</v>
      </c>
      <c r="AU1359" s="247" t="s">
        <v>85</v>
      </c>
      <c r="AV1359" s="13" t="s">
        <v>85</v>
      </c>
      <c r="AW1359" s="13" t="s">
        <v>37</v>
      </c>
      <c r="AX1359" s="13" t="s">
        <v>75</v>
      </c>
      <c r="AY1359" s="247" t="s">
        <v>147</v>
      </c>
    </row>
    <row r="1360" s="14" customFormat="1">
      <c r="A1360" s="14"/>
      <c r="B1360" s="248"/>
      <c r="C1360" s="249"/>
      <c r="D1360" s="239" t="s">
        <v>217</v>
      </c>
      <c r="E1360" s="250" t="s">
        <v>19</v>
      </c>
      <c r="F1360" s="251" t="s">
        <v>1331</v>
      </c>
      <c r="G1360" s="249"/>
      <c r="H1360" s="250" t="s">
        <v>19</v>
      </c>
      <c r="I1360" s="252"/>
      <c r="J1360" s="249"/>
      <c r="K1360" s="249"/>
      <c r="L1360" s="253"/>
      <c r="M1360" s="254"/>
      <c r="N1360" s="255"/>
      <c r="O1360" s="255"/>
      <c r="P1360" s="255"/>
      <c r="Q1360" s="255"/>
      <c r="R1360" s="255"/>
      <c r="S1360" s="255"/>
      <c r="T1360" s="256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7" t="s">
        <v>217</v>
      </c>
      <c r="AU1360" s="257" t="s">
        <v>85</v>
      </c>
      <c r="AV1360" s="14" t="s">
        <v>83</v>
      </c>
      <c r="AW1360" s="14" t="s">
        <v>37</v>
      </c>
      <c r="AX1360" s="14" t="s">
        <v>75</v>
      </c>
      <c r="AY1360" s="257" t="s">
        <v>147</v>
      </c>
    </row>
    <row r="1361" s="13" customFormat="1">
      <c r="A1361" s="13"/>
      <c r="B1361" s="237"/>
      <c r="C1361" s="238"/>
      <c r="D1361" s="239" t="s">
        <v>217</v>
      </c>
      <c r="E1361" s="258" t="s">
        <v>19</v>
      </c>
      <c r="F1361" s="240" t="s">
        <v>1332</v>
      </c>
      <c r="G1361" s="238"/>
      <c r="H1361" s="241">
        <v>26.600000000000001</v>
      </c>
      <c r="I1361" s="242"/>
      <c r="J1361" s="238"/>
      <c r="K1361" s="238"/>
      <c r="L1361" s="243"/>
      <c r="M1361" s="244"/>
      <c r="N1361" s="245"/>
      <c r="O1361" s="245"/>
      <c r="P1361" s="245"/>
      <c r="Q1361" s="245"/>
      <c r="R1361" s="245"/>
      <c r="S1361" s="245"/>
      <c r="T1361" s="246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7" t="s">
        <v>217</v>
      </c>
      <c r="AU1361" s="247" t="s">
        <v>85</v>
      </c>
      <c r="AV1361" s="13" t="s">
        <v>85</v>
      </c>
      <c r="AW1361" s="13" t="s">
        <v>37</v>
      </c>
      <c r="AX1361" s="13" t="s">
        <v>75</v>
      </c>
      <c r="AY1361" s="247" t="s">
        <v>147</v>
      </c>
    </row>
    <row r="1362" s="14" customFormat="1">
      <c r="A1362" s="14"/>
      <c r="B1362" s="248"/>
      <c r="C1362" s="249"/>
      <c r="D1362" s="239" t="s">
        <v>217</v>
      </c>
      <c r="E1362" s="250" t="s">
        <v>19</v>
      </c>
      <c r="F1362" s="251" t="s">
        <v>1333</v>
      </c>
      <c r="G1362" s="249"/>
      <c r="H1362" s="250" t="s">
        <v>19</v>
      </c>
      <c r="I1362" s="252"/>
      <c r="J1362" s="249"/>
      <c r="K1362" s="249"/>
      <c r="L1362" s="253"/>
      <c r="M1362" s="254"/>
      <c r="N1362" s="255"/>
      <c r="O1362" s="255"/>
      <c r="P1362" s="255"/>
      <c r="Q1362" s="255"/>
      <c r="R1362" s="255"/>
      <c r="S1362" s="255"/>
      <c r="T1362" s="256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7" t="s">
        <v>217</v>
      </c>
      <c r="AU1362" s="257" t="s">
        <v>85</v>
      </c>
      <c r="AV1362" s="14" t="s">
        <v>83</v>
      </c>
      <c r="AW1362" s="14" t="s">
        <v>37</v>
      </c>
      <c r="AX1362" s="14" t="s">
        <v>75</v>
      </c>
      <c r="AY1362" s="257" t="s">
        <v>147</v>
      </c>
    </row>
    <row r="1363" s="13" customFormat="1">
      <c r="A1363" s="13"/>
      <c r="B1363" s="237"/>
      <c r="C1363" s="238"/>
      <c r="D1363" s="239" t="s">
        <v>217</v>
      </c>
      <c r="E1363" s="258" t="s">
        <v>19</v>
      </c>
      <c r="F1363" s="240" t="s">
        <v>1334</v>
      </c>
      <c r="G1363" s="238"/>
      <c r="H1363" s="241">
        <v>14.16</v>
      </c>
      <c r="I1363" s="242"/>
      <c r="J1363" s="238"/>
      <c r="K1363" s="238"/>
      <c r="L1363" s="243"/>
      <c r="M1363" s="244"/>
      <c r="N1363" s="245"/>
      <c r="O1363" s="245"/>
      <c r="P1363" s="245"/>
      <c r="Q1363" s="245"/>
      <c r="R1363" s="245"/>
      <c r="S1363" s="245"/>
      <c r="T1363" s="246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47" t="s">
        <v>217</v>
      </c>
      <c r="AU1363" s="247" t="s">
        <v>85</v>
      </c>
      <c r="AV1363" s="13" t="s">
        <v>85</v>
      </c>
      <c r="AW1363" s="13" t="s">
        <v>37</v>
      </c>
      <c r="AX1363" s="13" t="s">
        <v>75</v>
      </c>
      <c r="AY1363" s="247" t="s">
        <v>147</v>
      </c>
    </row>
    <row r="1364" s="14" customFormat="1">
      <c r="A1364" s="14"/>
      <c r="B1364" s="248"/>
      <c r="C1364" s="249"/>
      <c r="D1364" s="239" t="s">
        <v>217</v>
      </c>
      <c r="E1364" s="250" t="s">
        <v>19</v>
      </c>
      <c r="F1364" s="251" t="s">
        <v>1335</v>
      </c>
      <c r="G1364" s="249"/>
      <c r="H1364" s="250" t="s">
        <v>19</v>
      </c>
      <c r="I1364" s="252"/>
      <c r="J1364" s="249"/>
      <c r="K1364" s="249"/>
      <c r="L1364" s="253"/>
      <c r="M1364" s="254"/>
      <c r="N1364" s="255"/>
      <c r="O1364" s="255"/>
      <c r="P1364" s="255"/>
      <c r="Q1364" s="255"/>
      <c r="R1364" s="255"/>
      <c r="S1364" s="255"/>
      <c r="T1364" s="256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7" t="s">
        <v>217</v>
      </c>
      <c r="AU1364" s="257" t="s">
        <v>85</v>
      </c>
      <c r="AV1364" s="14" t="s">
        <v>83</v>
      </c>
      <c r="AW1364" s="14" t="s">
        <v>37</v>
      </c>
      <c r="AX1364" s="14" t="s">
        <v>75</v>
      </c>
      <c r="AY1364" s="257" t="s">
        <v>147</v>
      </c>
    </row>
    <row r="1365" s="13" customFormat="1">
      <c r="A1365" s="13"/>
      <c r="B1365" s="237"/>
      <c r="C1365" s="238"/>
      <c r="D1365" s="239" t="s">
        <v>217</v>
      </c>
      <c r="E1365" s="258" t="s">
        <v>19</v>
      </c>
      <c r="F1365" s="240" t="s">
        <v>1336</v>
      </c>
      <c r="G1365" s="238"/>
      <c r="H1365" s="241">
        <v>16.48</v>
      </c>
      <c r="I1365" s="242"/>
      <c r="J1365" s="238"/>
      <c r="K1365" s="238"/>
      <c r="L1365" s="243"/>
      <c r="M1365" s="244"/>
      <c r="N1365" s="245"/>
      <c r="O1365" s="245"/>
      <c r="P1365" s="245"/>
      <c r="Q1365" s="245"/>
      <c r="R1365" s="245"/>
      <c r="S1365" s="245"/>
      <c r="T1365" s="246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7" t="s">
        <v>217</v>
      </c>
      <c r="AU1365" s="247" t="s">
        <v>85</v>
      </c>
      <c r="AV1365" s="13" t="s">
        <v>85</v>
      </c>
      <c r="AW1365" s="13" t="s">
        <v>37</v>
      </c>
      <c r="AX1365" s="13" t="s">
        <v>75</v>
      </c>
      <c r="AY1365" s="247" t="s">
        <v>147</v>
      </c>
    </row>
    <row r="1366" s="14" customFormat="1">
      <c r="A1366" s="14"/>
      <c r="B1366" s="248"/>
      <c r="C1366" s="249"/>
      <c r="D1366" s="239" t="s">
        <v>217</v>
      </c>
      <c r="E1366" s="250" t="s">
        <v>19</v>
      </c>
      <c r="F1366" s="251" t="s">
        <v>1337</v>
      </c>
      <c r="G1366" s="249"/>
      <c r="H1366" s="250" t="s">
        <v>19</v>
      </c>
      <c r="I1366" s="252"/>
      <c r="J1366" s="249"/>
      <c r="K1366" s="249"/>
      <c r="L1366" s="253"/>
      <c r="M1366" s="254"/>
      <c r="N1366" s="255"/>
      <c r="O1366" s="255"/>
      <c r="P1366" s="255"/>
      <c r="Q1366" s="255"/>
      <c r="R1366" s="255"/>
      <c r="S1366" s="255"/>
      <c r="T1366" s="256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7" t="s">
        <v>217</v>
      </c>
      <c r="AU1366" s="257" t="s">
        <v>85</v>
      </c>
      <c r="AV1366" s="14" t="s">
        <v>83</v>
      </c>
      <c r="AW1366" s="14" t="s">
        <v>37</v>
      </c>
      <c r="AX1366" s="14" t="s">
        <v>75</v>
      </c>
      <c r="AY1366" s="257" t="s">
        <v>147</v>
      </c>
    </row>
    <row r="1367" s="13" customFormat="1">
      <c r="A1367" s="13"/>
      <c r="B1367" s="237"/>
      <c r="C1367" s="238"/>
      <c r="D1367" s="239" t="s">
        <v>217</v>
      </c>
      <c r="E1367" s="258" t="s">
        <v>19</v>
      </c>
      <c r="F1367" s="240" t="s">
        <v>1338</v>
      </c>
      <c r="G1367" s="238"/>
      <c r="H1367" s="241">
        <v>5.8399999999999999</v>
      </c>
      <c r="I1367" s="242"/>
      <c r="J1367" s="238"/>
      <c r="K1367" s="238"/>
      <c r="L1367" s="243"/>
      <c r="M1367" s="244"/>
      <c r="N1367" s="245"/>
      <c r="O1367" s="245"/>
      <c r="P1367" s="245"/>
      <c r="Q1367" s="245"/>
      <c r="R1367" s="245"/>
      <c r="S1367" s="245"/>
      <c r="T1367" s="246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7" t="s">
        <v>217</v>
      </c>
      <c r="AU1367" s="247" t="s">
        <v>85</v>
      </c>
      <c r="AV1367" s="13" t="s">
        <v>85</v>
      </c>
      <c r="AW1367" s="13" t="s">
        <v>37</v>
      </c>
      <c r="AX1367" s="13" t="s">
        <v>75</v>
      </c>
      <c r="AY1367" s="247" t="s">
        <v>147</v>
      </c>
    </row>
    <row r="1368" s="14" customFormat="1">
      <c r="A1368" s="14"/>
      <c r="B1368" s="248"/>
      <c r="C1368" s="249"/>
      <c r="D1368" s="239" t="s">
        <v>217</v>
      </c>
      <c r="E1368" s="250" t="s">
        <v>19</v>
      </c>
      <c r="F1368" s="251" t="s">
        <v>1339</v>
      </c>
      <c r="G1368" s="249"/>
      <c r="H1368" s="250" t="s">
        <v>19</v>
      </c>
      <c r="I1368" s="252"/>
      <c r="J1368" s="249"/>
      <c r="K1368" s="249"/>
      <c r="L1368" s="253"/>
      <c r="M1368" s="254"/>
      <c r="N1368" s="255"/>
      <c r="O1368" s="255"/>
      <c r="P1368" s="255"/>
      <c r="Q1368" s="255"/>
      <c r="R1368" s="255"/>
      <c r="S1368" s="255"/>
      <c r="T1368" s="256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7" t="s">
        <v>217</v>
      </c>
      <c r="AU1368" s="257" t="s">
        <v>85</v>
      </c>
      <c r="AV1368" s="14" t="s">
        <v>83</v>
      </c>
      <c r="AW1368" s="14" t="s">
        <v>37</v>
      </c>
      <c r="AX1368" s="14" t="s">
        <v>75</v>
      </c>
      <c r="AY1368" s="257" t="s">
        <v>147</v>
      </c>
    </row>
    <row r="1369" s="13" customFormat="1">
      <c r="A1369" s="13"/>
      <c r="B1369" s="237"/>
      <c r="C1369" s="238"/>
      <c r="D1369" s="239" t="s">
        <v>217</v>
      </c>
      <c r="E1369" s="258" t="s">
        <v>19</v>
      </c>
      <c r="F1369" s="240" t="s">
        <v>1340</v>
      </c>
      <c r="G1369" s="238"/>
      <c r="H1369" s="241">
        <v>4.4699999999999998</v>
      </c>
      <c r="I1369" s="242"/>
      <c r="J1369" s="238"/>
      <c r="K1369" s="238"/>
      <c r="L1369" s="243"/>
      <c r="M1369" s="244"/>
      <c r="N1369" s="245"/>
      <c r="O1369" s="245"/>
      <c r="P1369" s="245"/>
      <c r="Q1369" s="245"/>
      <c r="R1369" s="245"/>
      <c r="S1369" s="245"/>
      <c r="T1369" s="246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7" t="s">
        <v>217</v>
      </c>
      <c r="AU1369" s="247" t="s">
        <v>85</v>
      </c>
      <c r="AV1369" s="13" t="s">
        <v>85</v>
      </c>
      <c r="AW1369" s="13" t="s">
        <v>37</v>
      </c>
      <c r="AX1369" s="13" t="s">
        <v>75</v>
      </c>
      <c r="AY1369" s="247" t="s">
        <v>147</v>
      </c>
    </row>
    <row r="1370" s="14" customFormat="1">
      <c r="A1370" s="14"/>
      <c r="B1370" s="248"/>
      <c r="C1370" s="249"/>
      <c r="D1370" s="239" t="s">
        <v>217</v>
      </c>
      <c r="E1370" s="250" t="s">
        <v>19</v>
      </c>
      <c r="F1370" s="251" t="s">
        <v>1341</v>
      </c>
      <c r="G1370" s="249"/>
      <c r="H1370" s="250" t="s">
        <v>19</v>
      </c>
      <c r="I1370" s="252"/>
      <c r="J1370" s="249"/>
      <c r="K1370" s="249"/>
      <c r="L1370" s="253"/>
      <c r="M1370" s="254"/>
      <c r="N1370" s="255"/>
      <c r="O1370" s="255"/>
      <c r="P1370" s="255"/>
      <c r="Q1370" s="255"/>
      <c r="R1370" s="255"/>
      <c r="S1370" s="255"/>
      <c r="T1370" s="256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7" t="s">
        <v>217</v>
      </c>
      <c r="AU1370" s="257" t="s">
        <v>85</v>
      </c>
      <c r="AV1370" s="14" t="s">
        <v>83</v>
      </c>
      <c r="AW1370" s="14" t="s">
        <v>37</v>
      </c>
      <c r="AX1370" s="14" t="s">
        <v>75</v>
      </c>
      <c r="AY1370" s="257" t="s">
        <v>147</v>
      </c>
    </row>
    <row r="1371" s="13" customFormat="1">
      <c r="A1371" s="13"/>
      <c r="B1371" s="237"/>
      <c r="C1371" s="238"/>
      <c r="D1371" s="239" t="s">
        <v>217</v>
      </c>
      <c r="E1371" s="258" t="s">
        <v>19</v>
      </c>
      <c r="F1371" s="240" t="s">
        <v>1342</v>
      </c>
      <c r="G1371" s="238"/>
      <c r="H1371" s="241">
        <v>1.24</v>
      </c>
      <c r="I1371" s="242"/>
      <c r="J1371" s="238"/>
      <c r="K1371" s="238"/>
      <c r="L1371" s="243"/>
      <c r="M1371" s="244"/>
      <c r="N1371" s="245"/>
      <c r="O1371" s="245"/>
      <c r="P1371" s="245"/>
      <c r="Q1371" s="245"/>
      <c r="R1371" s="245"/>
      <c r="S1371" s="245"/>
      <c r="T1371" s="246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7" t="s">
        <v>217</v>
      </c>
      <c r="AU1371" s="247" t="s">
        <v>85</v>
      </c>
      <c r="AV1371" s="13" t="s">
        <v>85</v>
      </c>
      <c r="AW1371" s="13" t="s">
        <v>37</v>
      </c>
      <c r="AX1371" s="13" t="s">
        <v>75</v>
      </c>
      <c r="AY1371" s="247" t="s">
        <v>147</v>
      </c>
    </row>
    <row r="1372" s="14" customFormat="1">
      <c r="A1372" s="14"/>
      <c r="B1372" s="248"/>
      <c r="C1372" s="249"/>
      <c r="D1372" s="239" t="s">
        <v>217</v>
      </c>
      <c r="E1372" s="250" t="s">
        <v>19</v>
      </c>
      <c r="F1372" s="251" t="s">
        <v>1343</v>
      </c>
      <c r="G1372" s="249"/>
      <c r="H1372" s="250" t="s">
        <v>19</v>
      </c>
      <c r="I1372" s="252"/>
      <c r="J1372" s="249"/>
      <c r="K1372" s="249"/>
      <c r="L1372" s="253"/>
      <c r="M1372" s="254"/>
      <c r="N1372" s="255"/>
      <c r="O1372" s="255"/>
      <c r="P1372" s="255"/>
      <c r="Q1372" s="255"/>
      <c r="R1372" s="255"/>
      <c r="S1372" s="255"/>
      <c r="T1372" s="256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7" t="s">
        <v>217</v>
      </c>
      <c r="AU1372" s="257" t="s">
        <v>85</v>
      </c>
      <c r="AV1372" s="14" t="s">
        <v>83</v>
      </c>
      <c r="AW1372" s="14" t="s">
        <v>37</v>
      </c>
      <c r="AX1372" s="14" t="s">
        <v>75</v>
      </c>
      <c r="AY1372" s="257" t="s">
        <v>147</v>
      </c>
    </row>
    <row r="1373" s="13" customFormat="1">
      <c r="A1373" s="13"/>
      <c r="B1373" s="237"/>
      <c r="C1373" s="238"/>
      <c r="D1373" s="239" t="s">
        <v>217</v>
      </c>
      <c r="E1373" s="258" t="s">
        <v>19</v>
      </c>
      <c r="F1373" s="240" t="s">
        <v>502</v>
      </c>
      <c r="G1373" s="238"/>
      <c r="H1373" s="241">
        <v>4.4500000000000002</v>
      </c>
      <c r="I1373" s="242"/>
      <c r="J1373" s="238"/>
      <c r="K1373" s="238"/>
      <c r="L1373" s="243"/>
      <c r="M1373" s="244"/>
      <c r="N1373" s="245"/>
      <c r="O1373" s="245"/>
      <c r="P1373" s="245"/>
      <c r="Q1373" s="245"/>
      <c r="R1373" s="245"/>
      <c r="S1373" s="245"/>
      <c r="T1373" s="246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7" t="s">
        <v>217</v>
      </c>
      <c r="AU1373" s="247" t="s">
        <v>85</v>
      </c>
      <c r="AV1373" s="13" t="s">
        <v>85</v>
      </c>
      <c r="AW1373" s="13" t="s">
        <v>37</v>
      </c>
      <c r="AX1373" s="13" t="s">
        <v>75</v>
      </c>
      <c r="AY1373" s="247" t="s">
        <v>147</v>
      </c>
    </row>
    <row r="1374" s="14" customFormat="1">
      <c r="A1374" s="14"/>
      <c r="B1374" s="248"/>
      <c r="C1374" s="249"/>
      <c r="D1374" s="239" t="s">
        <v>217</v>
      </c>
      <c r="E1374" s="250" t="s">
        <v>19</v>
      </c>
      <c r="F1374" s="251" t="s">
        <v>1344</v>
      </c>
      <c r="G1374" s="249"/>
      <c r="H1374" s="250" t="s">
        <v>19</v>
      </c>
      <c r="I1374" s="252"/>
      <c r="J1374" s="249"/>
      <c r="K1374" s="249"/>
      <c r="L1374" s="253"/>
      <c r="M1374" s="254"/>
      <c r="N1374" s="255"/>
      <c r="O1374" s="255"/>
      <c r="P1374" s="255"/>
      <c r="Q1374" s="255"/>
      <c r="R1374" s="255"/>
      <c r="S1374" s="255"/>
      <c r="T1374" s="256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7" t="s">
        <v>217</v>
      </c>
      <c r="AU1374" s="257" t="s">
        <v>85</v>
      </c>
      <c r="AV1374" s="14" t="s">
        <v>83</v>
      </c>
      <c r="AW1374" s="14" t="s">
        <v>37</v>
      </c>
      <c r="AX1374" s="14" t="s">
        <v>75</v>
      </c>
      <c r="AY1374" s="257" t="s">
        <v>147</v>
      </c>
    </row>
    <row r="1375" s="13" customFormat="1">
      <c r="A1375" s="13"/>
      <c r="B1375" s="237"/>
      <c r="C1375" s="238"/>
      <c r="D1375" s="239" t="s">
        <v>217</v>
      </c>
      <c r="E1375" s="258" t="s">
        <v>19</v>
      </c>
      <c r="F1375" s="240" t="s">
        <v>1345</v>
      </c>
      <c r="G1375" s="238"/>
      <c r="H1375" s="241">
        <v>2.3599999999999999</v>
      </c>
      <c r="I1375" s="242"/>
      <c r="J1375" s="238"/>
      <c r="K1375" s="238"/>
      <c r="L1375" s="243"/>
      <c r="M1375" s="244"/>
      <c r="N1375" s="245"/>
      <c r="O1375" s="245"/>
      <c r="P1375" s="245"/>
      <c r="Q1375" s="245"/>
      <c r="R1375" s="245"/>
      <c r="S1375" s="245"/>
      <c r="T1375" s="246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47" t="s">
        <v>217</v>
      </c>
      <c r="AU1375" s="247" t="s">
        <v>85</v>
      </c>
      <c r="AV1375" s="13" t="s">
        <v>85</v>
      </c>
      <c r="AW1375" s="13" t="s">
        <v>37</v>
      </c>
      <c r="AX1375" s="13" t="s">
        <v>75</v>
      </c>
      <c r="AY1375" s="247" t="s">
        <v>147</v>
      </c>
    </row>
    <row r="1376" s="15" customFormat="1">
      <c r="A1376" s="15"/>
      <c r="B1376" s="259"/>
      <c r="C1376" s="260"/>
      <c r="D1376" s="239" t="s">
        <v>217</v>
      </c>
      <c r="E1376" s="261" t="s">
        <v>19</v>
      </c>
      <c r="F1376" s="262" t="s">
        <v>233</v>
      </c>
      <c r="G1376" s="260"/>
      <c r="H1376" s="263">
        <v>174.13999999999999</v>
      </c>
      <c r="I1376" s="264"/>
      <c r="J1376" s="260"/>
      <c r="K1376" s="260"/>
      <c r="L1376" s="265"/>
      <c r="M1376" s="266"/>
      <c r="N1376" s="267"/>
      <c r="O1376" s="267"/>
      <c r="P1376" s="267"/>
      <c r="Q1376" s="267"/>
      <c r="R1376" s="267"/>
      <c r="S1376" s="267"/>
      <c r="T1376" s="268"/>
      <c r="U1376" s="15"/>
      <c r="V1376" s="15"/>
      <c r="W1376" s="15"/>
      <c r="X1376" s="15"/>
      <c r="Y1376" s="15"/>
      <c r="Z1376" s="15"/>
      <c r="AA1376" s="15"/>
      <c r="AB1376" s="15"/>
      <c r="AC1376" s="15"/>
      <c r="AD1376" s="15"/>
      <c r="AE1376" s="15"/>
      <c r="AT1376" s="269" t="s">
        <v>217</v>
      </c>
      <c r="AU1376" s="269" t="s">
        <v>85</v>
      </c>
      <c r="AV1376" s="15" t="s">
        <v>153</v>
      </c>
      <c r="AW1376" s="15" t="s">
        <v>37</v>
      </c>
      <c r="AX1376" s="15" t="s">
        <v>83</v>
      </c>
      <c r="AY1376" s="269" t="s">
        <v>147</v>
      </c>
    </row>
    <row r="1377" s="2" customFormat="1" ht="24.15" customHeight="1">
      <c r="A1377" s="40"/>
      <c r="B1377" s="41"/>
      <c r="C1377" s="207" t="s">
        <v>1346</v>
      </c>
      <c r="D1377" s="207" t="s">
        <v>149</v>
      </c>
      <c r="E1377" s="208" t="s">
        <v>1347</v>
      </c>
      <c r="F1377" s="209" t="s">
        <v>1348</v>
      </c>
      <c r="G1377" s="210" t="s">
        <v>772</v>
      </c>
      <c r="H1377" s="211">
        <v>19</v>
      </c>
      <c r="I1377" s="212"/>
      <c r="J1377" s="213">
        <f>ROUND(I1377*H1377,2)</f>
        <v>0</v>
      </c>
      <c r="K1377" s="214"/>
      <c r="L1377" s="46"/>
      <c r="M1377" s="215" t="s">
        <v>19</v>
      </c>
      <c r="N1377" s="216" t="s">
        <v>46</v>
      </c>
      <c r="O1377" s="86"/>
      <c r="P1377" s="217">
        <f>O1377*H1377</f>
        <v>0</v>
      </c>
      <c r="Q1377" s="217">
        <v>0.00060999999999999997</v>
      </c>
      <c r="R1377" s="217">
        <f>Q1377*H1377</f>
        <v>0.01159</v>
      </c>
      <c r="S1377" s="217">
        <v>0</v>
      </c>
      <c r="T1377" s="218">
        <f>S1377*H1377</f>
        <v>0</v>
      </c>
      <c r="U1377" s="40"/>
      <c r="V1377" s="40"/>
      <c r="W1377" s="40"/>
      <c r="X1377" s="40"/>
      <c r="Y1377" s="40"/>
      <c r="Z1377" s="40"/>
      <c r="AA1377" s="40"/>
      <c r="AB1377" s="40"/>
      <c r="AC1377" s="40"/>
      <c r="AD1377" s="40"/>
      <c r="AE1377" s="40"/>
      <c r="AR1377" s="219" t="s">
        <v>964</v>
      </c>
      <c r="AT1377" s="219" t="s">
        <v>149</v>
      </c>
      <c r="AU1377" s="219" t="s">
        <v>85</v>
      </c>
      <c r="AY1377" s="19" t="s">
        <v>147</v>
      </c>
      <c r="BE1377" s="220">
        <f>IF(N1377="základní",J1377,0)</f>
        <v>0</v>
      </c>
      <c r="BF1377" s="220">
        <f>IF(N1377="snížená",J1377,0)</f>
        <v>0</v>
      </c>
      <c r="BG1377" s="220">
        <f>IF(N1377="zákl. přenesená",J1377,0)</f>
        <v>0</v>
      </c>
      <c r="BH1377" s="220">
        <f>IF(N1377="sníž. přenesená",J1377,0)</f>
        <v>0</v>
      </c>
      <c r="BI1377" s="220">
        <f>IF(N1377="nulová",J1377,0)</f>
        <v>0</v>
      </c>
      <c r="BJ1377" s="19" t="s">
        <v>83</v>
      </c>
      <c r="BK1377" s="220">
        <f>ROUND(I1377*H1377,2)</f>
        <v>0</v>
      </c>
      <c r="BL1377" s="19" t="s">
        <v>964</v>
      </c>
      <c r="BM1377" s="219" t="s">
        <v>1349</v>
      </c>
    </row>
    <row r="1378" s="2" customFormat="1" ht="24.15" customHeight="1">
      <c r="A1378" s="40"/>
      <c r="B1378" s="41"/>
      <c r="C1378" s="207" t="s">
        <v>1350</v>
      </c>
      <c r="D1378" s="207" t="s">
        <v>149</v>
      </c>
      <c r="E1378" s="208" t="s">
        <v>1351</v>
      </c>
      <c r="F1378" s="209" t="s">
        <v>1352</v>
      </c>
      <c r="G1378" s="210" t="s">
        <v>772</v>
      </c>
      <c r="H1378" s="211">
        <v>41</v>
      </c>
      <c r="I1378" s="212"/>
      <c r="J1378" s="213">
        <f>ROUND(I1378*H1378,2)</f>
        <v>0</v>
      </c>
      <c r="K1378" s="214"/>
      <c r="L1378" s="46"/>
      <c r="M1378" s="215" t="s">
        <v>19</v>
      </c>
      <c r="N1378" s="216" t="s">
        <v>46</v>
      </c>
      <c r="O1378" s="86"/>
      <c r="P1378" s="217">
        <f>O1378*H1378</f>
        <v>0</v>
      </c>
      <c r="Q1378" s="217">
        <v>0.00060999999999999997</v>
      </c>
      <c r="R1378" s="217">
        <f>Q1378*H1378</f>
        <v>0.025009999999999998</v>
      </c>
      <c r="S1378" s="217">
        <v>0</v>
      </c>
      <c r="T1378" s="218">
        <f>S1378*H1378</f>
        <v>0</v>
      </c>
      <c r="U1378" s="40"/>
      <c r="V1378" s="40"/>
      <c r="W1378" s="40"/>
      <c r="X1378" s="40"/>
      <c r="Y1378" s="40"/>
      <c r="Z1378" s="40"/>
      <c r="AA1378" s="40"/>
      <c r="AB1378" s="40"/>
      <c r="AC1378" s="40"/>
      <c r="AD1378" s="40"/>
      <c r="AE1378" s="40"/>
      <c r="AR1378" s="219" t="s">
        <v>964</v>
      </c>
      <c r="AT1378" s="219" t="s">
        <v>149</v>
      </c>
      <c r="AU1378" s="219" t="s">
        <v>85</v>
      </c>
      <c r="AY1378" s="19" t="s">
        <v>147</v>
      </c>
      <c r="BE1378" s="220">
        <f>IF(N1378="základní",J1378,0)</f>
        <v>0</v>
      </c>
      <c r="BF1378" s="220">
        <f>IF(N1378="snížená",J1378,0)</f>
        <v>0</v>
      </c>
      <c r="BG1378" s="220">
        <f>IF(N1378="zákl. přenesená",J1378,0)</f>
        <v>0</v>
      </c>
      <c r="BH1378" s="220">
        <f>IF(N1378="sníž. přenesená",J1378,0)</f>
        <v>0</v>
      </c>
      <c r="BI1378" s="220">
        <f>IF(N1378="nulová",J1378,0)</f>
        <v>0</v>
      </c>
      <c r="BJ1378" s="19" t="s">
        <v>83</v>
      </c>
      <c r="BK1378" s="220">
        <f>ROUND(I1378*H1378,2)</f>
        <v>0</v>
      </c>
      <c r="BL1378" s="19" t="s">
        <v>964</v>
      </c>
      <c r="BM1378" s="219" t="s">
        <v>1353</v>
      </c>
    </row>
    <row r="1379" s="2" customFormat="1" ht="24.15" customHeight="1">
      <c r="A1379" s="40"/>
      <c r="B1379" s="41"/>
      <c r="C1379" s="207" t="s">
        <v>1354</v>
      </c>
      <c r="D1379" s="207" t="s">
        <v>149</v>
      </c>
      <c r="E1379" s="208" t="s">
        <v>1355</v>
      </c>
      <c r="F1379" s="209" t="s">
        <v>1356</v>
      </c>
      <c r="G1379" s="210" t="s">
        <v>772</v>
      </c>
      <c r="H1379" s="211">
        <v>14</v>
      </c>
      <c r="I1379" s="212"/>
      <c r="J1379" s="213">
        <f>ROUND(I1379*H1379,2)</f>
        <v>0</v>
      </c>
      <c r="K1379" s="214"/>
      <c r="L1379" s="46"/>
      <c r="M1379" s="215" t="s">
        <v>19</v>
      </c>
      <c r="N1379" s="216" t="s">
        <v>46</v>
      </c>
      <c r="O1379" s="86"/>
      <c r="P1379" s="217">
        <f>O1379*H1379</f>
        <v>0</v>
      </c>
      <c r="Q1379" s="217">
        <v>0.00060999999999999997</v>
      </c>
      <c r="R1379" s="217">
        <f>Q1379*H1379</f>
        <v>0.008539999999999999</v>
      </c>
      <c r="S1379" s="217">
        <v>0</v>
      </c>
      <c r="T1379" s="218">
        <f>S1379*H1379</f>
        <v>0</v>
      </c>
      <c r="U1379" s="40"/>
      <c r="V1379" s="40"/>
      <c r="W1379" s="40"/>
      <c r="X1379" s="40"/>
      <c r="Y1379" s="40"/>
      <c r="Z1379" s="40"/>
      <c r="AA1379" s="40"/>
      <c r="AB1379" s="40"/>
      <c r="AC1379" s="40"/>
      <c r="AD1379" s="40"/>
      <c r="AE1379" s="40"/>
      <c r="AR1379" s="219" t="s">
        <v>964</v>
      </c>
      <c r="AT1379" s="219" t="s">
        <v>149</v>
      </c>
      <c r="AU1379" s="219" t="s">
        <v>85</v>
      </c>
      <c r="AY1379" s="19" t="s">
        <v>147</v>
      </c>
      <c r="BE1379" s="220">
        <f>IF(N1379="základní",J1379,0)</f>
        <v>0</v>
      </c>
      <c r="BF1379" s="220">
        <f>IF(N1379="snížená",J1379,0)</f>
        <v>0</v>
      </c>
      <c r="BG1379" s="220">
        <f>IF(N1379="zákl. přenesená",J1379,0)</f>
        <v>0</v>
      </c>
      <c r="BH1379" s="220">
        <f>IF(N1379="sníž. přenesená",J1379,0)</f>
        <v>0</v>
      </c>
      <c r="BI1379" s="220">
        <f>IF(N1379="nulová",J1379,0)</f>
        <v>0</v>
      </c>
      <c r="BJ1379" s="19" t="s">
        <v>83</v>
      </c>
      <c r="BK1379" s="220">
        <f>ROUND(I1379*H1379,2)</f>
        <v>0</v>
      </c>
      <c r="BL1379" s="19" t="s">
        <v>964</v>
      </c>
      <c r="BM1379" s="219" t="s">
        <v>1357</v>
      </c>
    </row>
    <row r="1380" s="2" customFormat="1" ht="24.15" customHeight="1">
      <c r="A1380" s="40"/>
      <c r="B1380" s="41"/>
      <c r="C1380" s="207" t="s">
        <v>1358</v>
      </c>
      <c r="D1380" s="207" t="s">
        <v>149</v>
      </c>
      <c r="E1380" s="208" t="s">
        <v>1359</v>
      </c>
      <c r="F1380" s="209" t="s">
        <v>1360</v>
      </c>
      <c r="G1380" s="210" t="s">
        <v>772</v>
      </c>
      <c r="H1380" s="211">
        <v>28</v>
      </c>
      <c r="I1380" s="212"/>
      <c r="J1380" s="213">
        <f>ROUND(I1380*H1380,2)</f>
        <v>0</v>
      </c>
      <c r="K1380" s="214"/>
      <c r="L1380" s="46"/>
      <c r="M1380" s="215" t="s">
        <v>19</v>
      </c>
      <c r="N1380" s="216" t="s">
        <v>46</v>
      </c>
      <c r="O1380" s="86"/>
      <c r="P1380" s="217">
        <f>O1380*H1380</f>
        <v>0</v>
      </c>
      <c r="Q1380" s="217">
        <v>0.00060999999999999997</v>
      </c>
      <c r="R1380" s="217">
        <f>Q1380*H1380</f>
        <v>0.017079999999999998</v>
      </c>
      <c r="S1380" s="217">
        <v>0</v>
      </c>
      <c r="T1380" s="218">
        <f>S1380*H1380</f>
        <v>0</v>
      </c>
      <c r="U1380" s="40"/>
      <c r="V1380" s="40"/>
      <c r="W1380" s="40"/>
      <c r="X1380" s="40"/>
      <c r="Y1380" s="40"/>
      <c r="Z1380" s="40"/>
      <c r="AA1380" s="40"/>
      <c r="AB1380" s="40"/>
      <c r="AC1380" s="40"/>
      <c r="AD1380" s="40"/>
      <c r="AE1380" s="40"/>
      <c r="AR1380" s="219" t="s">
        <v>964</v>
      </c>
      <c r="AT1380" s="219" t="s">
        <v>149</v>
      </c>
      <c r="AU1380" s="219" t="s">
        <v>85</v>
      </c>
      <c r="AY1380" s="19" t="s">
        <v>147</v>
      </c>
      <c r="BE1380" s="220">
        <f>IF(N1380="základní",J1380,0)</f>
        <v>0</v>
      </c>
      <c r="BF1380" s="220">
        <f>IF(N1380="snížená",J1380,0)</f>
        <v>0</v>
      </c>
      <c r="BG1380" s="220">
        <f>IF(N1380="zákl. přenesená",J1380,0)</f>
        <v>0</v>
      </c>
      <c r="BH1380" s="220">
        <f>IF(N1380="sníž. přenesená",J1380,0)</f>
        <v>0</v>
      </c>
      <c r="BI1380" s="220">
        <f>IF(N1380="nulová",J1380,0)</f>
        <v>0</v>
      </c>
      <c r="BJ1380" s="19" t="s">
        <v>83</v>
      </c>
      <c r="BK1380" s="220">
        <f>ROUND(I1380*H1380,2)</f>
        <v>0</v>
      </c>
      <c r="BL1380" s="19" t="s">
        <v>964</v>
      </c>
      <c r="BM1380" s="219" t="s">
        <v>1361</v>
      </c>
    </row>
    <row r="1381" s="2" customFormat="1" ht="24.15" customHeight="1">
      <c r="A1381" s="40"/>
      <c r="B1381" s="41"/>
      <c r="C1381" s="207" t="s">
        <v>1362</v>
      </c>
      <c r="D1381" s="207" t="s">
        <v>149</v>
      </c>
      <c r="E1381" s="208" t="s">
        <v>1363</v>
      </c>
      <c r="F1381" s="209" t="s">
        <v>1364</v>
      </c>
      <c r="G1381" s="210" t="s">
        <v>772</v>
      </c>
      <c r="H1381" s="211">
        <v>6</v>
      </c>
      <c r="I1381" s="212"/>
      <c r="J1381" s="213">
        <f>ROUND(I1381*H1381,2)</f>
        <v>0</v>
      </c>
      <c r="K1381" s="214"/>
      <c r="L1381" s="46"/>
      <c r="M1381" s="215" t="s">
        <v>19</v>
      </c>
      <c r="N1381" s="216" t="s">
        <v>46</v>
      </c>
      <c r="O1381" s="86"/>
      <c r="P1381" s="217">
        <f>O1381*H1381</f>
        <v>0</v>
      </c>
      <c r="Q1381" s="217">
        <v>0.00060999999999999997</v>
      </c>
      <c r="R1381" s="217">
        <f>Q1381*H1381</f>
        <v>0.0036600000000000001</v>
      </c>
      <c r="S1381" s="217">
        <v>0</v>
      </c>
      <c r="T1381" s="218">
        <f>S1381*H1381</f>
        <v>0</v>
      </c>
      <c r="U1381" s="40"/>
      <c r="V1381" s="40"/>
      <c r="W1381" s="40"/>
      <c r="X1381" s="40"/>
      <c r="Y1381" s="40"/>
      <c r="Z1381" s="40"/>
      <c r="AA1381" s="40"/>
      <c r="AB1381" s="40"/>
      <c r="AC1381" s="40"/>
      <c r="AD1381" s="40"/>
      <c r="AE1381" s="40"/>
      <c r="AR1381" s="219" t="s">
        <v>964</v>
      </c>
      <c r="AT1381" s="219" t="s">
        <v>149</v>
      </c>
      <c r="AU1381" s="219" t="s">
        <v>85</v>
      </c>
      <c r="AY1381" s="19" t="s">
        <v>147</v>
      </c>
      <c r="BE1381" s="220">
        <f>IF(N1381="základní",J1381,0)</f>
        <v>0</v>
      </c>
      <c r="BF1381" s="220">
        <f>IF(N1381="snížená",J1381,0)</f>
        <v>0</v>
      </c>
      <c r="BG1381" s="220">
        <f>IF(N1381="zákl. přenesená",J1381,0)</f>
        <v>0</v>
      </c>
      <c r="BH1381" s="220">
        <f>IF(N1381="sníž. přenesená",J1381,0)</f>
        <v>0</v>
      </c>
      <c r="BI1381" s="220">
        <f>IF(N1381="nulová",J1381,0)</f>
        <v>0</v>
      </c>
      <c r="BJ1381" s="19" t="s">
        <v>83</v>
      </c>
      <c r="BK1381" s="220">
        <f>ROUND(I1381*H1381,2)</f>
        <v>0</v>
      </c>
      <c r="BL1381" s="19" t="s">
        <v>964</v>
      </c>
      <c r="BM1381" s="219" t="s">
        <v>1365</v>
      </c>
    </row>
    <row r="1382" s="2" customFormat="1" ht="24.15" customHeight="1">
      <c r="A1382" s="40"/>
      <c r="B1382" s="41"/>
      <c r="C1382" s="207" t="s">
        <v>1366</v>
      </c>
      <c r="D1382" s="207" t="s">
        <v>149</v>
      </c>
      <c r="E1382" s="208" t="s">
        <v>1367</v>
      </c>
      <c r="F1382" s="209" t="s">
        <v>1368</v>
      </c>
      <c r="G1382" s="210" t="s">
        <v>772</v>
      </c>
      <c r="H1382" s="211">
        <v>2</v>
      </c>
      <c r="I1382" s="212"/>
      <c r="J1382" s="213">
        <f>ROUND(I1382*H1382,2)</f>
        <v>0</v>
      </c>
      <c r="K1382" s="214"/>
      <c r="L1382" s="46"/>
      <c r="M1382" s="215" t="s">
        <v>19</v>
      </c>
      <c r="N1382" s="216" t="s">
        <v>46</v>
      </c>
      <c r="O1382" s="86"/>
      <c r="P1382" s="217">
        <f>O1382*H1382</f>
        <v>0</v>
      </c>
      <c r="Q1382" s="217">
        <v>0.00060999999999999997</v>
      </c>
      <c r="R1382" s="217">
        <f>Q1382*H1382</f>
        <v>0.00122</v>
      </c>
      <c r="S1382" s="217">
        <v>0</v>
      </c>
      <c r="T1382" s="218">
        <f>S1382*H1382</f>
        <v>0</v>
      </c>
      <c r="U1382" s="40"/>
      <c r="V1382" s="40"/>
      <c r="W1382" s="40"/>
      <c r="X1382" s="40"/>
      <c r="Y1382" s="40"/>
      <c r="Z1382" s="40"/>
      <c r="AA1382" s="40"/>
      <c r="AB1382" s="40"/>
      <c r="AC1382" s="40"/>
      <c r="AD1382" s="40"/>
      <c r="AE1382" s="40"/>
      <c r="AR1382" s="219" t="s">
        <v>964</v>
      </c>
      <c r="AT1382" s="219" t="s">
        <v>149</v>
      </c>
      <c r="AU1382" s="219" t="s">
        <v>85</v>
      </c>
      <c r="AY1382" s="19" t="s">
        <v>147</v>
      </c>
      <c r="BE1382" s="220">
        <f>IF(N1382="základní",J1382,0)</f>
        <v>0</v>
      </c>
      <c r="BF1382" s="220">
        <f>IF(N1382="snížená",J1382,0)</f>
        <v>0</v>
      </c>
      <c r="BG1382" s="220">
        <f>IF(N1382="zákl. přenesená",J1382,0)</f>
        <v>0</v>
      </c>
      <c r="BH1382" s="220">
        <f>IF(N1382="sníž. přenesená",J1382,0)</f>
        <v>0</v>
      </c>
      <c r="BI1382" s="220">
        <f>IF(N1382="nulová",J1382,0)</f>
        <v>0</v>
      </c>
      <c r="BJ1382" s="19" t="s">
        <v>83</v>
      </c>
      <c r="BK1382" s="220">
        <f>ROUND(I1382*H1382,2)</f>
        <v>0</v>
      </c>
      <c r="BL1382" s="19" t="s">
        <v>964</v>
      </c>
      <c r="BM1382" s="219" t="s">
        <v>1369</v>
      </c>
    </row>
    <row r="1383" s="2" customFormat="1" ht="24.15" customHeight="1">
      <c r="A1383" s="40"/>
      <c r="B1383" s="41"/>
      <c r="C1383" s="207" t="s">
        <v>1370</v>
      </c>
      <c r="D1383" s="207" t="s">
        <v>149</v>
      </c>
      <c r="E1383" s="208" t="s">
        <v>1371</v>
      </c>
      <c r="F1383" s="209" t="s">
        <v>1372</v>
      </c>
      <c r="G1383" s="210" t="s">
        <v>772</v>
      </c>
      <c r="H1383" s="211">
        <v>4</v>
      </c>
      <c r="I1383" s="212"/>
      <c r="J1383" s="213">
        <f>ROUND(I1383*H1383,2)</f>
        <v>0</v>
      </c>
      <c r="K1383" s="214"/>
      <c r="L1383" s="46"/>
      <c r="M1383" s="215" t="s">
        <v>19</v>
      </c>
      <c r="N1383" s="216" t="s">
        <v>46</v>
      </c>
      <c r="O1383" s="86"/>
      <c r="P1383" s="217">
        <f>O1383*H1383</f>
        <v>0</v>
      </c>
      <c r="Q1383" s="217">
        <v>0.00060999999999999997</v>
      </c>
      <c r="R1383" s="217">
        <f>Q1383*H1383</f>
        <v>0.0024399999999999999</v>
      </c>
      <c r="S1383" s="217">
        <v>0</v>
      </c>
      <c r="T1383" s="218">
        <f>S1383*H1383</f>
        <v>0</v>
      </c>
      <c r="U1383" s="40"/>
      <c r="V1383" s="40"/>
      <c r="W1383" s="40"/>
      <c r="X1383" s="40"/>
      <c r="Y1383" s="40"/>
      <c r="Z1383" s="40"/>
      <c r="AA1383" s="40"/>
      <c r="AB1383" s="40"/>
      <c r="AC1383" s="40"/>
      <c r="AD1383" s="40"/>
      <c r="AE1383" s="40"/>
      <c r="AR1383" s="219" t="s">
        <v>964</v>
      </c>
      <c r="AT1383" s="219" t="s">
        <v>149</v>
      </c>
      <c r="AU1383" s="219" t="s">
        <v>85</v>
      </c>
      <c r="AY1383" s="19" t="s">
        <v>147</v>
      </c>
      <c r="BE1383" s="220">
        <f>IF(N1383="základní",J1383,0)</f>
        <v>0</v>
      </c>
      <c r="BF1383" s="220">
        <f>IF(N1383="snížená",J1383,0)</f>
        <v>0</v>
      </c>
      <c r="BG1383" s="220">
        <f>IF(N1383="zákl. přenesená",J1383,0)</f>
        <v>0</v>
      </c>
      <c r="BH1383" s="220">
        <f>IF(N1383="sníž. přenesená",J1383,0)</f>
        <v>0</v>
      </c>
      <c r="BI1383" s="220">
        <f>IF(N1383="nulová",J1383,0)</f>
        <v>0</v>
      </c>
      <c r="BJ1383" s="19" t="s">
        <v>83</v>
      </c>
      <c r="BK1383" s="220">
        <f>ROUND(I1383*H1383,2)</f>
        <v>0</v>
      </c>
      <c r="BL1383" s="19" t="s">
        <v>964</v>
      </c>
      <c r="BM1383" s="219" t="s">
        <v>1373</v>
      </c>
    </row>
    <row r="1384" s="2" customFormat="1" ht="24.15" customHeight="1">
      <c r="A1384" s="40"/>
      <c r="B1384" s="41"/>
      <c r="C1384" s="207" t="s">
        <v>1374</v>
      </c>
      <c r="D1384" s="207" t="s">
        <v>149</v>
      </c>
      <c r="E1384" s="208" t="s">
        <v>1375</v>
      </c>
      <c r="F1384" s="209" t="s">
        <v>1376</v>
      </c>
      <c r="G1384" s="210" t="s">
        <v>772</v>
      </c>
      <c r="H1384" s="211">
        <v>4</v>
      </c>
      <c r="I1384" s="212"/>
      <c r="J1384" s="213">
        <f>ROUND(I1384*H1384,2)</f>
        <v>0</v>
      </c>
      <c r="K1384" s="214"/>
      <c r="L1384" s="46"/>
      <c r="M1384" s="215" t="s">
        <v>19</v>
      </c>
      <c r="N1384" s="216" t="s">
        <v>46</v>
      </c>
      <c r="O1384" s="86"/>
      <c r="P1384" s="217">
        <f>O1384*H1384</f>
        <v>0</v>
      </c>
      <c r="Q1384" s="217">
        <v>0.00060999999999999997</v>
      </c>
      <c r="R1384" s="217">
        <f>Q1384*H1384</f>
        <v>0.0024399999999999999</v>
      </c>
      <c r="S1384" s="217">
        <v>0</v>
      </c>
      <c r="T1384" s="218">
        <f>S1384*H1384</f>
        <v>0</v>
      </c>
      <c r="U1384" s="40"/>
      <c r="V1384" s="40"/>
      <c r="W1384" s="40"/>
      <c r="X1384" s="40"/>
      <c r="Y1384" s="40"/>
      <c r="Z1384" s="40"/>
      <c r="AA1384" s="40"/>
      <c r="AB1384" s="40"/>
      <c r="AC1384" s="40"/>
      <c r="AD1384" s="40"/>
      <c r="AE1384" s="40"/>
      <c r="AR1384" s="219" t="s">
        <v>964</v>
      </c>
      <c r="AT1384" s="219" t="s">
        <v>149</v>
      </c>
      <c r="AU1384" s="219" t="s">
        <v>85</v>
      </c>
      <c r="AY1384" s="19" t="s">
        <v>147</v>
      </c>
      <c r="BE1384" s="220">
        <f>IF(N1384="základní",J1384,0)</f>
        <v>0</v>
      </c>
      <c r="BF1384" s="220">
        <f>IF(N1384="snížená",J1384,0)</f>
        <v>0</v>
      </c>
      <c r="BG1384" s="220">
        <f>IF(N1384="zákl. přenesená",J1384,0)</f>
        <v>0</v>
      </c>
      <c r="BH1384" s="220">
        <f>IF(N1384="sníž. přenesená",J1384,0)</f>
        <v>0</v>
      </c>
      <c r="BI1384" s="220">
        <f>IF(N1384="nulová",J1384,0)</f>
        <v>0</v>
      </c>
      <c r="BJ1384" s="19" t="s">
        <v>83</v>
      </c>
      <c r="BK1384" s="220">
        <f>ROUND(I1384*H1384,2)</f>
        <v>0</v>
      </c>
      <c r="BL1384" s="19" t="s">
        <v>964</v>
      </c>
      <c r="BM1384" s="219" t="s">
        <v>1377</v>
      </c>
    </row>
    <row r="1385" s="2" customFormat="1" ht="24.15" customHeight="1">
      <c r="A1385" s="40"/>
      <c r="B1385" s="41"/>
      <c r="C1385" s="207" t="s">
        <v>1378</v>
      </c>
      <c r="D1385" s="207" t="s">
        <v>149</v>
      </c>
      <c r="E1385" s="208" t="s">
        <v>1379</v>
      </c>
      <c r="F1385" s="209" t="s">
        <v>1380</v>
      </c>
      <c r="G1385" s="210" t="s">
        <v>772</v>
      </c>
      <c r="H1385" s="211">
        <v>3</v>
      </c>
      <c r="I1385" s="212"/>
      <c r="J1385" s="213">
        <f>ROUND(I1385*H1385,2)</f>
        <v>0</v>
      </c>
      <c r="K1385" s="214"/>
      <c r="L1385" s="46"/>
      <c r="M1385" s="215" t="s">
        <v>19</v>
      </c>
      <c r="N1385" s="216" t="s">
        <v>46</v>
      </c>
      <c r="O1385" s="86"/>
      <c r="P1385" s="217">
        <f>O1385*H1385</f>
        <v>0</v>
      </c>
      <c r="Q1385" s="217">
        <v>0.00060999999999999997</v>
      </c>
      <c r="R1385" s="217">
        <f>Q1385*H1385</f>
        <v>0.00183</v>
      </c>
      <c r="S1385" s="217">
        <v>0</v>
      </c>
      <c r="T1385" s="218">
        <f>S1385*H1385</f>
        <v>0</v>
      </c>
      <c r="U1385" s="40"/>
      <c r="V1385" s="40"/>
      <c r="W1385" s="40"/>
      <c r="X1385" s="40"/>
      <c r="Y1385" s="40"/>
      <c r="Z1385" s="40"/>
      <c r="AA1385" s="40"/>
      <c r="AB1385" s="40"/>
      <c r="AC1385" s="40"/>
      <c r="AD1385" s="40"/>
      <c r="AE1385" s="40"/>
      <c r="AR1385" s="219" t="s">
        <v>964</v>
      </c>
      <c r="AT1385" s="219" t="s">
        <v>149</v>
      </c>
      <c r="AU1385" s="219" t="s">
        <v>85</v>
      </c>
      <c r="AY1385" s="19" t="s">
        <v>147</v>
      </c>
      <c r="BE1385" s="220">
        <f>IF(N1385="základní",J1385,0)</f>
        <v>0</v>
      </c>
      <c r="BF1385" s="220">
        <f>IF(N1385="snížená",J1385,0)</f>
        <v>0</v>
      </c>
      <c r="BG1385" s="220">
        <f>IF(N1385="zákl. přenesená",J1385,0)</f>
        <v>0</v>
      </c>
      <c r="BH1385" s="220">
        <f>IF(N1385="sníž. přenesená",J1385,0)</f>
        <v>0</v>
      </c>
      <c r="BI1385" s="220">
        <f>IF(N1385="nulová",J1385,0)</f>
        <v>0</v>
      </c>
      <c r="BJ1385" s="19" t="s">
        <v>83</v>
      </c>
      <c r="BK1385" s="220">
        <f>ROUND(I1385*H1385,2)</f>
        <v>0</v>
      </c>
      <c r="BL1385" s="19" t="s">
        <v>964</v>
      </c>
      <c r="BM1385" s="219" t="s">
        <v>1381</v>
      </c>
    </row>
    <row r="1386" s="2" customFormat="1" ht="24.15" customHeight="1">
      <c r="A1386" s="40"/>
      <c r="B1386" s="41"/>
      <c r="C1386" s="207" t="s">
        <v>1382</v>
      </c>
      <c r="D1386" s="207" t="s">
        <v>149</v>
      </c>
      <c r="E1386" s="208" t="s">
        <v>1383</v>
      </c>
      <c r="F1386" s="209" t="s">
        <v>1384</v>
      </c>
      <c r="G1386" s="210" t="s">
        <v>772</v>
      </c>
      <c r="H1386" s="211">
        <v>1</v>
      </c>
      <c r="I1386" s="212"/>
      <c r="J1386" s="213">
        <f>ROUND(I1386*H1386,2)</f>
        <v>0</v>
      </c>
      <c r="K1386" s="214"/>
      <c r="L1386" s="46"/>
      <c r="M1386" s="215" t="s">
        <v>19</v>
      </c>
      <c r="N1386" s="216" t="s">
        <v>46</v>
      </c>
      <c r="O1386" s="86"/>
      <c r="P1386" s="217">
        <f>O1386*H1386</f>
        <v>0</v>
      </c>
      <c r="Q1386" s="217">
        <v>0.00060999999999999997</v>
      </c>
      <c r="R1386" s="217">
        <f>Q1386*H1386</f>
        <v>0.00060999999999999997</v>
      </c>
      <c r="S1386" s="217">
        <v>0</v>
      </c>
      <c r="T1386" s="218">
        <f>S1386*H1386</f>
        <v>0</v>
      </c>
      <c r="U1386" s="40"/>
      <c r="V1386" s="40"/>
      <c r="W1386" s="40"/>
      <c r="X1386" s="40"/>
      <c r="Y1386" s="40"/>
      <c r="Z1386" s="40"/>
      <c r="AA1386" s="40"/>
      <c r="AB1386" s="40"/>
      <c r="AC1386" s="40"/>
      <c r="AD1386" s="40"/>
      <c r="AE1386" s="40"/>
      <c r="AR1386" s="219" t="s">
        <v>964</v>
      </c>
      <c r="AT1386" s="219" t="s">
        <v>149</v>
      </c>
      <c r="AU1386" s="219" t="s">
        <v>85</v>
      </c>
      <c r="AY1386" s="19" t="s">
        <v>147</v>
      </c>
      <c r="BE1386" s="220">
        <f>IF(N1386="základní",J1386,0)</f>
        <v>0</v>
      </c>
      <c r="BF1386" s="220">
        <f>IF(N1386="snížená",J1386,0)</f>
        <v>0</v>
      </c>
      <c r="BG1386" s="220">
        <f>IF(N1386="zákl. přenesená",J1386,0)</f>
        <v>0</v>
      </c>
      <c r="BH1386" s="220">
        <f>IF(N1386="sníž. přenesená",J1386,0)</f>
        <v>0</v>
      </c>
      <c r="BI1386" s="220">
        <f>IF(N1386="nulová",J1386,0)</f>
        <v>0</v>
      </c>
      <c r="BJ1386" s="19" t="s">
        <v>83</v>
      </c>
      <c r="BK1386" s="220">
        <f>ROUND(I1386*H1386,2)</f>
        <v>0</v>
      </c>
      <c r="BL1386" s="19" t="s">
        <v>964</v>
      </c>
      <c r="BM1386" s="219" t="s">
        <v>1385</v>
      </c>
    </row>
    <row r="1387" s="2" customFormat="1" ht="24.15" customHeight="1">
      <c r="A1387" s="40"/>
      <c r="B1387" s="41"/>
      <c r="C1387" s="207" t="s">
        <v>1386</v>
      </c>
      <c r="D1387" s="207" t="s">
        <v>149</v>
      </c>
      <c r="E1387" s="208" t="s">
        <v>1387</v>
      </c>
      <c r="F1387" s="209" t="s">
        <v>1388</v>
      </c>
      <c r="G1387" s="210" t="s">
        <v>772</v>
      </c>
      <c r="H1387" s="211">
        <v>5</v>
      </c>
      <c r="I1387" s="212"/>
      <c r="J1387" s="213">
        <f>ROUND(I1387*H1387,2)</f>
        <v>0</v>
      </c>
      <c r="K1387" s="214"/>
      <c r="L1387" s="46"/>
      <c r="M1387" s="215" t="s">
        <v>19</v>
      </c>
      <c r="N1387" s="216" t="s">
        <v>46</v>
      </c>
      <c r="O1387" s="86"/>
      <c r="P1387" s="217">
        <f>O1387*H1387</f>
        <v>0</v>
      </c>
      <c r="Q1387" s="217">
        <v>0.00060999999999999997</v>
      </c>
      <c r="R1387" s="217">
        <f>Q1387*H1387</f>
        <v>0.0030499999999999998</v>
      </c>
      <c r="S1387" s="217">
        <v>0</v>
      </c>
      <c r="T1387" s="218">
        <f>S1387*H1387</f>
        <v>0</v>
      </c>
      <c r="U1387" s="40"/>
      <c r="V1387" s="40"/>
      <c r="W1387" s="40"/>
      <c r="X1387" s="40"/>
      <c r="Y1387" s="40"/>
      <c r="Z1387" s="40"/>
      <c r="AA1387" s="40"/>
      <c r="AB1387" s="40"/>
      <c r="AC1387" s="40"/>
      <c r="AD1387" s="40"/>
      <c r="AE1387" s="40"/>
      <c r="AR1387" s="219" t="s">
        <v>964</v>
      </c>
      <c r="AT1387" s="219" t="s">
        <v>149</v>
      </c>
      <c r="AU1387" s="219" t="s">
        <v>85</v>
      </c>
      <c r="AY1387" s="19" t="s">
        <v>147</v>
      </c>
      <c r="BE1387" s="220">
        <f>IF(N1387="základní",J1387,0)</f>
        <v>0</v>
      </c>
      <c r="BF1387" s="220">
        <f>IF(N1387="snížená",J1387,0)</f>
        <v>0</v>
      </c>
      <c r="BG1387" s="220">
        <f>IF(N1387="zákl. přenesená",J1387,0)</f>
        <v>0</v>
      </c>
      <c r="BH1387" s="220">
        <f>IF(N1387="sníž. přenesená",J1387,0)</f>
        <v>0</v>
      </c>
      <c r="BI1387" s="220">
        <f>IF(N1387="nulová",J1387,0)</f>
        <v>0</v>
      </c>
      <c r="BJ1387" s="19" t="s">
        <v>83</v>
      </c>
      <c r="BK1387" s="220">
        <f>ROUND(I1387*H1387,2)</f>
        <v>0</v>
      </c>
      <c r="BL1387" s="19" t="s">
        <v>964</v>
      </c>
      <c r="BM1387" s="219" t="s">
        <v>1389</v>
      </c>
    </row>
    <row r="1388" s="2" customFormat="1" ht="24.15" customHeight="1">
      <c r="A1388" s="40"/>
      <c r="B1388" s="41"/>
      <c r="C1388" s="207" t="s">
        <v>1390</v>
      </c>
      <c r="D1388" s="207" t="s">
        <v>149</v>
      </c>
      <c r="E1388" s="208" t="s">
        <v>1391</v>
      </c>
      <c r="F1388" s="209" t="s">
        <v>1392</v>
      </c>
      <c r="G1388" s="210" t="s">
        <v>772</v>
      </c>
      <c r="H1388" s="211">
        <v>2</v>
      </c>
      <c r="I1388" s="212"/>
      <c r="J1388" s="213">
        <f>ROUND(I1388*H1388,2)</f>
        <v>0</v>
      </c>
      <c r="K1388" s="214"/>
      <c r="L1388" s="46"/>
      <c r="M1388" s="215" t="s">
        <v>19</v>
      </c>
      <c r="N1388" s="216" t="s">
        <v>46</v>
      </c>
      <c r="O1388" s="86"/>
      <c r="P1388" s="217">
        <f>O1388*H1388</f>
        <v>0</v>
      </c>
      <c r="Q1388" s="217">
        <v>0.00060999999999999997</v>
      </c>
      <c r="R1388" s="217">
        <f>Q1388*H1388</f>
        <v>0.00122</v>
      </c>
      <c r="S1388" s="217">
        <v>0</v>
      </c>
      <c r="T1388" s="218">
        <f>S1388*H1388</f>
        <v>0</v>
      </c>
      <c r="U1388" s="40"/>
      <c r="V1388" s="40"/>
      <c r="W1388" s="40"/>
      <c r="X1388" s="40"/>
      <c r="Y1388" s="40"/>
      <c r="Z1388" s="40"/>
      <c r="AA1388" s="40"/>
      <c r="AB1388" s="40"/>
      <c r="AC1388" s="40"/>
      <c r="AD1388" s="40"/>
      <c r="AE1388" s="40"/>
      <c r="AR1388" s="219" t="s">
        <v>964</v>
      </c>
      <c r="AT1388" s="219" t="s">
        <v>149</v>
      </c>
      <c r="AU1388" s="219" t="s">
        <v>85</v>
      </c>
      <c r="AY1388" s="19" t="s">
        <v>147</v>
      </c>
      <c r="BE1388" s="220">
        <f>IF(N1388="základní",J1388,0)</f>
        <v>0</v>
      </c>
      <c r="BF1388" s="220">
        <f>IF(N1388="snížená",J1388,0)</f>
        <v>0</v>
      </c>
      <c r="BG1388" s="220">
        <f>IF(N1388="zákl. přenesená",J1388,0)</f>
        <v>0</v>
      </c>
      <c r="BH1388" s="220">
        <f>IF(N1388="sníž. přenesená",J1388,0)</f>
        <v>0</v>
      </c>
      <c r="BI1388" s="220">
        <f>IF(N1388="nulová",J1388,0)</f>
        <v>0</v>
      </c>
      <c r="BJ1388" s="19" t="s">
        <v>83</v>
      </c>
      <c r="BK1388" s="220">
        <f>ROUND(I1388*H1388,2)</f>
        <v>0</v>
      </c>
      <c r="BL1388" s="19" t="s">
        <v>964</v>
      </c>
      <c r="BM1388" s="219" t="s">
        <v>1393</v>
      </c>
    </row>
    <row r="1389" s="2" customFormat="1" ht="21.75" customHeight="1">
      <c r="A1389" s="40"/>
      <c r="B1389" s="41"/>
      <c r="C1389" s="207" t="s">
        <v>1394</v>
      </c>
      <c r="D1389" s="207" t="s">
        <v>149</v>
      </c>
      <c r="E1389" s="208" t="s">
        <v>1395</v>
      </c>
      <c r="F1389" s="209" t="s">
        <v>1396</v>
      </c>
      <c r="G1389" s="210" t="s">
        <v>278</v>
      </c>
      <c r="H1389" s="211">
        <v>174.13999999999999</v>
      </c>
      <c r="I1389" s="212"/>
      <c r="J1389" s="213">
        <f>ROUND(I1389*H1389,2)</f>
        <v>0</v>
      </c>
      <c r="K1389" s="214"/>
      <c r="L1389" s="46"/>
      <c r="M1389" s="215" t="s">
        <v>19</v>
      </c>
      <c r="N1389" s="216" t="s">
        <v>46</v>
      </c>
      <c r="O1389" s="86"/>
      <c r="P1389" s="217">
        <f>O1389*H1389</f>
        <v>0</v>
      </c>
      <c r="Q1389" s="217">
        <v>0</v>
      </c>
      <c r="R1389" s="217">
        <f>Q1389*H1389</f>
        <v>0</v>
      </c>
      <c r="S1389" s="217">
        <v>0</v>
      </c>
      <c r="T1389" s="218">
        <f>S1389*H1389</f>
        <v>0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19" t="s">
        <v>964</v>
      </c>
      <c r="AT1389" s="219" t="s">
        <v>149</v>
      </c>
      <c r="AU1389" s="219" t="s">
        <v>85</v>
      </c>
      <c r="AY1389" s="19" t="s">
        <v>147</v>
      </c>
      <c r="BE1389" s="220">
        <f>IF(N1389="základní",J1389,0)</f>
        <v>0</v>
      </c>
      <c r="BF1389" s="220">
        <f>IF(N1389="snížená",J1389,0)</f>
        <v>0</v>
      </c>
      <c r="BG1389" s="220">
        <f>IF(N1389="zákl. přenesená",J1389,0)</f>
        <v>0</v>
      </c>
      <c r="BH1389" s="220">
        <f>IF(N1389="sníž. přenesená",J1389,0)</f>
        <v>0</v>
      </c>
      <c r="BI1389" s="220">
        <f>IF(N1389="nulová",J1389,0)</f>
        <v>0</v>
      </c>
      <c r="BJ1389" s="19" t="s">
        <v>83</v>
      </c>
      <c r="BK1389" s="220">
        <f>ROUND(I1389*H1389,2)</f>
        <v>0</v>
      </c>
      <c r="BL1389" s="19" t="s">
        <v>964</v>
      </c>
      <c r="BM1389" s="219" t="s">
        <v>1397</v>
      </c>
    </row>
    <row r="1390" s="13" customFormat="1">
      <c r="A1390" s="13"/>
      <c r="B1390" s="237"/>
      <c r="C1390" s="238"/>
      <c r="D1390" s="239" t="s">
        <v>217</v>
      </c>
      <c r="E1390" s="258" t="s">
        <v>19</v>
      </c>
      <c r="F1390" s="240" t="s">
        <v>1398</v>
      </c>
      <c r="G1390" s="238"/>
      <c r="H1390" s="241">
        <v>174.13999999999999</v>
      </c>
      <c r="I1390" s="242"/>
      <c r="J1390" s="238"/>
      <c r="K1390" s="238"/>
      <c r="L1390" s="243"/>
      <c r="M1390" s="244"/>
      <c r="N1390" s="245"/>
      <c r="O1390" s="245"/>
      <c r="P1390" s="245"/>
      <c r="Q1390" s="245"/>
      <c r="R1390" s="245"/>
      <c r="S1390" s="245"/>
      <c r="T1390" s="246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7" t="s">
        <v>217</v>
      </c>
      <c r="AU1390" s="247" t="s">
        <v>85</v>
      </c>
      <c r="AV1390" s="13" t="s">
        <v>85</v>
      </c>
      <c r="AW1390" s="13" t="s">
        <v>37</v>
      </c>
      <c r="AX1390" s="13" t="s">
        <v>83</v>
      </c>
      <c r="AY1390" s="247" t="s">
        <v>147</v>
      </c>
    </row>
    <row r="1391" s="2" customFormat="1" ht="24.15" customHeight="1">
      <c r="A1391" s="40"/>
      <c r="B1391" s="41"/>
      <c r="C1391" s="207" t="s">
        <v>1399</v>
      </c>
      <c r="D1391" s="207" t="s">
        <v>149</v>
      </c>
      <c r="E1391" s="208" t="s">
        <v>1400</v>
      </c>
      <c r="F1391" s="209" t="s">
        <v>1401</v>
      </c>
      <c r="G1391" s="210" t="s">
        <v>278</v>
      </c>
      <c r="H1391" s="211">
        <v>174.13999999999999</v>
      </c>
      <c r="I1391" s="212"/>
      <c r="J1391" s="213">
        <f>ROUND(I1391*H1391,2)</f>
        <v>0</v>
      </c>
      <c r="K1391" s="214"/>
      <c r="L1391" s="46"/>
      <c r="M1391" s="215" t="s">
        <v>19</v>
      </c>
      <c r="N1391" s="216" t="s">
        <v>46</v>
      </c>
      <c r="O1391" s="86"/>
      <c r="P1391" s="217">
        <f>O1391*H1391</f>
        <v>0</v>
      </c>
      <c r="Q1391" s="217">
        <v>0</v>
      </c>
      <c r="R1391" s="217">
        <f>Q1391*H1391</f>
        <v>0</v>
      </c>
      <c r="S1391" s="217">
        <v>0</v>
      </c>
      <c r="T1391" s="218">
        <f>S1391*H1391</f>
        <v>0</v>
      </c>
      <c r="U1391" s="40"/>
      <c r="V1391" s="40"/>
      <c r="W1391" s="40"/>
      <c r="X1391" s="40"/>
      <c r="Y1391" s="40"/>
      <c r="Z1391" s="40"/>
      <c r="AA1391" s="40"/>
      <c r="AB1391" s="40"/>
      <c r="AC1391" s="40"/>
      <c r="AD1391" s="40"/>
      <c r="AE1391" s="40"/>
      <c r="AR1391" s="219" t="s">
        <v>964</v>
      </c>
      <c r="AT1391" s="219" t="s">
        <v>149</v>
      </c>
      <c r="AU1391" s="219" t="s">
        <v>85</v>
      </c>
      <c r="AY1391" s="19" t="s">
        <v>147</v>
      </c>
      <c r="BE1391" s="220">
        <f>IF(N1391="základní",J1391,0)</f>
        <v>0</v>
      </c>
      <c r="BF1391" s="220">
        <f>IF(N1391="snížená",J1391,0)</f>
        <v>0</v>
      </c>
      <c r="BG1391" s="220">
        <f>IF(N1391="zákl. přenesená",J1391,0)</f>
        <v>0</v>
      </c>
      <c r="BH1391" s="220">
        <f>IF(N1391="sníž. přenesená",J1391,0)</f>
        <v>0</v>
      </c>
      <c r="BI1391" s="220">
        <f>IF(N1391="nulová",J1391,0)</f>
        <v>0</v>
      </c>
      <c r="BJ1391" s="19" t="s">
        <v>83</v>
      </c>
      <c r="BK1391" s="220">
        <f>ROUND(I1391*H1391,2)</f>
        <v>0</v>
      </c>
      <c r="BL1391" s="19" t="s">
        <v>964</v>
      </c>
      <c r="BM1391" s="219" t="s">
        <v>1402</v>
      </c>
    </row>
    <row r="1392" s="13" customFormat="1">
      <c r="A1392" s="13"/>
      <c r="B1392" s="237"/>
      <c r="C1392" s="238"/>
      <c r="D1392" s="239" t="s">
        <v>217</v>
      </c>
      <c r="E1392" s="258" t="s">
        <v>19</v>
      </c>
      <c r="F1392" s="240" t="s">
        <v>1398</v>
      </c>
      <c r="G1392" s="238"/>
      <c r="H1392" s="241">
        <v>174.13999999999999</v>
      </c>
      <c r="I1392" s="242"/>
      <c r="J1392" s="238"/>
      <c r="K1392" s="238"/>
      <c r="L1392" s="243"/>
      <c r="M1392" s="244"/>
      <c r="N1392" s="245"/>
      <c r="O1392" s="245"/>
      <c r="P1392" s="245"/>
      <c r="Q1392" s="245"/>
      <c r="R1392" s="245"/>
      <c r="S1392" s="245"/>
      <c r="T1392" s="246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47" t="s">
        <v>217</v>
      </c>
      <c r="AU1392" s="247" t="s">
        <v>85</v>
      </c>
      <c r="AV1392" s="13" t="s">
        <v>85</v>
      </c>
      <c r="AW1392" s="13" t="s">
        <v>37</v>
      </c>
      <c r="AX1392" s="13" t="s">
        <v>83</v>
      </c>
      <c r="AY1392" s="247" t="s">
        <v>147</v>
      </c>
    </row>
    <row r="1393" s="2" customFormat="1" ht="24.15" customHeight="1">
      <c r="A1393" s="40"/>
      <c r="B1393" s="41"/>
      <c r="C1393" s="207" t="s">
        <v>1403</v>
      </c>
      <c r="D1393" s="207" t="s">
        <v>149</v>
      </c>
      <c r="E1393" s="208" t="s">
        <v>1404</v>
      </c>
      <c r="F1393" s="209" t="s">
        <v>1405</v>
      </c>
      <c r="G1393" s="210" t="s">
        <v>278</v>
      </c>
      <c r="H1393" s="211">
        <v>1.3999999999999999</v>
      </c>
      <c r="I1393" s="212"/>
      <c r="J1393" s="213">
        <f>ROUND(I1393*H1393,2)</f>
        <v>0</v>
      </c>
      <c r="K1393" s="214"/>
      <c r="L1393" s="46"/>
      <c r="M1393" s="215" t="s">
        <v>19</v>
      </c>
      <c r="N1393" s="216" t="s">
        <v>46</v>
      </c>
      <c r="O1393" s="86"/>
      <c r="P1393" s="217">
        <f>O1393*H1393</f>
        <v>0</v>
      </c>
      <c r="Q1393" s="217">
        <v>0.0020699999999999998</v>
      </c>
      <c r="R1393" s="217">
        <f>Q1393*H1393</f>
        <v>0.0028979999999999995</v>
      </c>
      <c r="S1393" s="217">
        <v>0</v>
      </c>
      <c r="T1393" s="218">
        <f>S1393*H1393</f>
        <v>0</v>
      </c>
      <c r="U1393" s="40"/>
      <c r="V1393" s="40"/>
      <c r="W1393" s="40"/>
      <c r="X1393" s="40"/>
      <c r="Y1393" s="40"/>
      <c r="Z1393" s="40"/>
      <c r="AA1393" s="40"/>
      <c r="AB1393" s="40"/>
      <c r="AC1393" s="40"/>
      <c r="AD1393" s="40"/>
      <c r="AE1393" s="40"/>
      <c r="AR1393" s="219" t="s">
        <v>964</v>
      </c>
      <c r="AT1393" s="219" t="s">
        <v>149</v>
      </c>
      <c r="AU1393" s="219" t="s">
        <v>85</v>
      </c>
      <c r="AY1393" s="19" t="s">
        <v>147</v>
      </c>
      <c r="BE1393" s="220">
        <f>IF(N1393="základní",J1393,0)</f>
        <v>0</v>
      </c>
      <c r="BF1393" s="220">
        <f>IF(N1393="snížená",J1393,0)</f>
        <v>0</v>
      </c>
      <c r="BG1393" s="220">
        <f>IF(N1393="zákl. přenesená",J1393,0)</f>
        <v>0</v>
      </c>
      <c r="BH1393" s="220">
        <f>IF(N1393="sníž. přenesená",J1393,0)</f>
        <v>0</v>
      </c>
      <c r="BI1393" s="220">
        <f>IF(N1393="nulová",J1393,0)</f>
        <v>0</v>
      </c>
      <c r="BJ1393" s="19" t="s">
        <v>83</v>
      </c>
      <c r="BK1393" s="220">
        <f>ROUND(I1393*H1393,2)</f>
        <v>0</v>
      </c>
      <c r="BL1393" s="19" t="s">
        <v>964</v>
      </c>
      <c r="BM1393" s="219" t="s">
        <v>1406</v>
      </c>
    </row>
    <row r="1394" s="2" customFormat="1" ht="24.15" customHeight="1">
      <c r="A1394" s="40"/>
      <c r="B1394" s="41"/>
      <c r="C1394" s="207" t="s">
        <v>1407</v>
      </c>
      <c r="D1394" s="207" t="s">
        <v>149</v>
      </c>
      <c r="E1394" s="208" t="s">
        <v>1408</v>
      </c>
      <c r="F1394" s="209" t="s">
        <v>1409</v>
      </c>
      <c r="G1394" s="210" t="s">
        <v>772</v>
      </c>
      <c r="H1394" s="211">
        <v>1</v>
      </c>
      <c r="I1394" s="212"/>
      <c r="J1394" s="213">
        <f>ROUND(I1394*H1394,2)</f>
        <v>0</v>
      </c>
      <c r="K1394" s="214"/>
      <c r="L1394" s="46"/>
      <c r="M1394" s="215" t="s">
        <v>19</v>
      </c>
      <c r="N1394" s="216" t="s">
        <v>46</v>
      </c>
      <c r="O1394" s="86"/>
      <c r="P1394" s="217">
        <f>O1394*H1394</f>
        <v>0</v>
      </c>
      <c r="Q1394" s="217">
        <v>0.00019000000000000001</v>
      </c>
      <c r="R1394" s="217">
        <f>Q1394*H1394</f>
        <v>0.00019000000000000001</v>
      </c>
      <c r="S1394" s="217">
        <v>0</v>
      </c>
      <c r="T1394" s="218">
        <f>S1394*H1394</f>
        <v>0</v>
      </c>
      <c r="U1394" s="40"/>
      <c r="V1394" s="40"/>
      <c r="W1394" s="40"/>
      <c r="X1394" s="40"/>
      <c r="Y1394" s="40"/>
      <c r="Z1394" s="40"/>
      <c r="AA1394" s="40"/>
      <c r="AB1394" s="40"/>
      <c r="AC1394" s="40"/>
      <c r="AD1394" s="40"/>
      <c r="AE1394" s="40"/>
      <c r="AR1394" s="219" t="s">
        <v>964</v>
      </c>
      <c r="AT1394" s="219" t="s">
        <v>149</v>
      </c>
      <c r="AU1394" s="219" t="s">
        <v>85</v>
      </c>
      <c r="AY1394" s="19" t="s">
        <v>147</v>
      </c>
      <c r="BE1394" s="220">
        <f>IF(N1394="základní",J1394,0)</f>
        <v>0</v>
      </c>
      <c r="BF1394" s="220">
        <f>IF(N1394="snížená",J1394,0)</f>
        <v>0</v>
      </c>
      <c r="BG1394" s="220">
        <f>IF(N1394="zákl. přenesená",J1394,0)</f>
        <v>0</v>
      </c>
      <c r="BH1394" s="220">
        <f>IF(N1394="sníž. přenesená",J1394,0)</f>
        <v>0</v>
      </c>
      <c r="BI1394" s="220">
        <f>IF(N1394="nulová",J1394,0)</f>
        <v>0</v>
      </c>
      <c r="BJ1394" s="19" t="s">
        <v>83</v>
      </c>
      <c r="BK1394" s="220">
        <f>ROUND(I1394*H1394,2)</f>
        <v>0</v>
      </c>
      <c r="BL1394" s="19" t="s">
        <v>964</v>
      </c>
      <c r="BM1394" s="219" t="s">
        <v>1410</v>
      </c>
    </row>
    <row r="1395" s="2" customFormat="1">
      <c r="A1395" s="40"/>
      <c r="B1395" s="41"/>
      <c r="C1395" s="42"/>
      <c r="D1395" s="221" t="s">
        <v>155</v>
      </c>
      <c r="E1395" s="42"/>
      <c r="F1395" s="222" t="s">
        <v>1411</v>
      </c>
      <c r="G1395" s="42"/>
      <c r="H1395" s="42"/>
      <c r="I1395" s="223"/>
      <c r="J1395" s="42"/>
      <c r="K1395" s="42"/>
      <c r="L1395" s="46"/>
      <c r="M1395" s="224"/>
      <c r="N1395" s="225"/>
      <c r="O1395" s="86"/>
      <c r="P1395" s="86"/>
      <c r="Q1395" s="86"/>
      <c r="R1395" s="86"/>
      <c r="S1395" s="86"/>
      <c r="T1395" s="87"/>
      <c r="U1395" s="40"/>
      <c r="V1395" s="40"/>
      <c r="W1395" s="40"/>
      <c r="X1395" s="40"/>
      <c r="Y1395" s="40"/>
      <c r="Z1395" s="40"/>
      <c r="AA1395" s="40"/>
      <c r="AB1395" s="40"/>
      <c r="AC1395" s="40"/>
      <c r="AD1395" s="40"/>
      <c r="AE1395" s="40"/>
      <c r="AT1395" s="19" t="s">
        <v>155</v>
      </c>
      <c r="AU1395" s="19" t="s">
        <v>85</v>
      </c>
    </row>
    <row r="1396" s="2" customFormat="1" ht="24.15" customHeight="1">
      <c r="A1396" s="40"/>
      <c r="B1396" s="41"/>
      <c r="C1396" s="207" t="s">
        <v>1412</v>
      </c>
      <c r="D1396" s="207" t="s">
        <v>149</v>
      </c>
      <c r="E1396" s="208" t="s">
        <v>1413</v>
      </c>
      <c r="F1396" s="209" t="s">
        <v>1414</v>
      </c>
      <c r="G1396" s="210" t="s">
        <v>278</v>
      </c>
      <c r="H1396" s="211">
        <v>2.3999999999999999</v>
      </c>
      <c r="I1396" s="212"/>
      <c r="J1396" s="213">
        <f>ROUND(I1396*H1396,2)</f>
        <v>0</v>
      </c>
      <c r="K1396" s="214"/>
      <c r="L1396" s="46"/>
      <c r="M1396" s="215" t="s">
        <v>19</v>
      </c>
      <c r="N1396" s="216" t="s">
        <v>46</v>
      </c>
      <c r="O1396" s="86"/>
      <c r="P1396" s="217">
        <f>O1396*H1396</f>
        <v>0</v>
      </c>
      <c r="Q1396" s="217">
        <v>0.0017099999999999999</v>
      </c>
      <c r="R1396" s="217">
        <f>Q1396*H1396</f>
        <v>0.004104</v>
      </c>
      <c r="S1396" s="217">
        <v>0</v>
      </c>
      <c r="T1396" s="218">
        <f>S1396*H1396</f>
        <v>0</v>
      </c>
      <c r="U1396" s="40"/>
      <c r="V1396" s="40"/>
      <c r="W1396" s="40"/>
      <c r="X1396" s="40"/>
      <c r="Y1396" s="40"/>
      <c r="Z1396" s="40"/>
      <c r="AA1396" s="40"/>
      <c r="AB1396" s="40"/>
      <c r="AC1396" s="40"/>
      <c r="AD1396" s="40"/>
      <c r="AE1396" s="40"/>
      <c r="AR1396" s="219" t="s">
        <v>964</v>
      </c>
      <c r="AT1396" s="219" t="s">
        <v>149</v>
      </c>
      <c r="AU1396" s="219" t="s">
        <v>85</v>
      </c>
      <c r="AY1396" s="19" t="s">
        <v>147</v>
      </c>
      <c r="BE1396" s="220">
        <f>IF(N1396="základní",J1396,0)</f>
        <v>0</v>
      </c>
      <c r="BF1396" s="220">
        <f>IF(N1396="snížená",J1396,0)</f>
        <v>0</v>
      </c>
      <c r="BG1396" s="220">
        <f>IF(N1396="zákl. přenesená",J1396,0)</f>
        <v>0</v>
      </c>
      <c r="BH1396" s="220">
        <f>IF(N1396="sníž. přenesená",J1396,0)</f>
        <v>0</v>
      </c>
      <c r="BI1396" s="220">
        <f>IF(N1396="nulová",J1396,0)</f>
        <v>0</v>
      </c>
      <c r="BJ1396" s="19" t="s">
        <v>83</v>
      </c>
      <c r="BK1396" s="220">
        <f>ROUND(I1396*H1396,2)</f>
        <v>0</v>
      </c>
      <c r="BL1396" s="19" t="s">
        <v>964</v>
      </c>
      <c r="BM1396" s="219" t="s">
        <v>1415</v>
      </c>
    </row>
    <row r="1397" s="2" customFormat="1" ht="24.15" customHeight="1">
      <c r="A1397" s="40"/>
      <c r="B1397" s="41"/>
      <c r="C1397" s="207" t="s">
        <v>1416</v>
      </c>
      <c r="D1397" s="207" t="s">
        <v>149</v>
      </c>
      <c r="E1397" s="208" t="s">
        <v>1417</v>
      </c>
      <c r="F1397" s="209" t="s">
        <v>1418</v>
      </c>
      <c r="G1397" s="210" t="s">
        <v>278</v>
      </c>
      <c r="H1397" s="211">
        <v>32</v>
      </c>
      <c r="I1397" s="212"/>
      <c r="J1397" s="213">
        <f>ROUND(I1397*H1397,2)</f>
        <v>0</v>
      </c>
      <c r="K1397" s="214"/>
      <c r="L1397" s="46"/>
      <c r="M1397" s="215" t="s">
        <v>19</v>
      </c>
      <c r="N1397" s="216" t="s">
        <v>46</v>
      </c>
      <c r="O1397" s="86"/>
      <c r="P1397" s="217">
        <f>O1397*H1397</f>
        <v>0</v>
      </c>
      <c r="Q1397" s="217">
        <v>0.0022300000000000002</v>
      </c>
      <c r="R1397" s="217">
        <f>Q1397*H1397</f>
        <v>0.071360000000000007</v>
      </c>
      <c r="S1397" s="217">
        <v>0</v>
      </c>
      <c r="T1397" s="218">
        <f>S1397*H1397</f>
        <v>0</v>
      </c>
      <c r="U1397" s="40"/>
      <c r="V1397" s="40"/>
      <c r="W1397" s="40"/>
      <c r="X1397" s="40"/>
      <c r="Y1397" s="40"/>
      <c r="Z1397" s="40"/>
      <c r="AA1397" s="40"/>
      <c r="AB1397" s="40"/>
      <c r="AC1397" s="40"/>
      <c r="AD1397" s="40"/>
      <c r="AE1397" s="40"/>
      <c r="AR1397" s="219" t="s">
        <v>964</v>
      </c>
      <c r="AT1397" s="219" t="s">
        <v>149</v>
      </c>
      <c r="AU1397" s="219" t="s">
        <v>85</v>
      </c>
      <c r="AY1397" s="19" t="s">
        <v>147</v>
      </c>
      <c r="BE1397" s="220">
        <f>IF(N1397="základní",J1397,0)</f>
        <v>0</v>
      </c>
      <c r="BF1397" s="220">
        <f>IF(N1397="snížená",J1397,0)</f>
        <v>0</v>
      </c>
      <c r="BG1397" s="220">
        <f>IF(N1397="zákl. přenesená",J1397,0)</f>
        <v>0</v>
      </c>
      <c r="BH1397" s="220">
        <f>IF(N1397="sníž. přenesená",J1397,0)</f>
        <v>0</v>
      </c>
      <c r="BI1397" s="220">
        <f>IF(N1397="nulová",J1397,0)</f>
        <v>0</v>
      </c>
      <c r="BJ1397" s="19" t="s">
        <v>83</v>
      </c>
      <c r="BK1397" s="220">
        <f>ROUND(I1397*H1397,2)</f>
        <v>0</v>
      </c>
      <c r="BL1397" s="19" t="s">
        <v>964</v>
      </c>
      <c r="BM1397" s="219" t="s">
        <v>1419</v>
      </c>
    </row>
    <row r="1398" s="2" customFormat="1" ht="24.15" customHeight="1">
      <c r="A1398" s="40"/>
      <c r="B1398" s="41"/>
      <c r="C1398" s="207" t="s">
        <v>1420</v>
      </c>
      <c r="D1398" s="207" t="s">
        <v>149</v>
      </c>
      <c r="E1398" s="208" t="s">
        <v>1421</v>
      </c>
      <c r="F1398" s="209" t="s">
        <v>1422</v>
      </c>
      <c r="G1398" s="210" t="s">
        <v>772</v>
      </c>
      <c r="H1398" s="211">
        <v>15</v>
      </c>
      <c r="I1398" s="212"/>
      <c r="J1398" s="213">
        <f>ROUND(I1398*H1398,2)</f>
        <v>0</v>
      </c>
      <c r="K1398" s="214"/>
      <c r="L1398" s="46"/>
      <c r="M1398" s="215" t="s">
        <v>19</v>
      </c>
      <c r="N1398" s="216" t="s">
        <v>46</v>
      </c>
      <c r="O1398" s="86"/>
      <c r="P1398" s="217">
        <f>O1398*H1398</f>
        <v>0</v>
      </c>
      <c r="Q1398" s="217">
        <v>0.0015</v>
      </c>
      <c r="R1398" s="217">
        <f>Q1398*H1398</f>
        <v>0.022499999999999999</v>
      </c>
      <c r="S1398" s="217">
        <v>0</v>
      </c>
      <c r="T1398" s="218">
        <f>S1398*H1398</f>
        <v>0</v>
      </c>
      <c r="U1398" s="40"/>
      <c r="V1398" s="40"/>
      <c r="W1398" s="40"/>
      <c r="X1398" s="40"/>
      <c r="Y1398" s="40"/>
      <c r="Z1398" s="40"/>
      <c r="AA1398" s="40"/>
      <c r="AB1398" s="40"/>
      <c r="AC1398" s="40"/>
      <c r="AD1398" s="40"/>
      <c r="AE1398" s="40"/>
      <c r="AR1398" s="219" t="s">
        <v>964</v>
      </c>
      <c r="AT1398" s="219" t="s">
        <v>149</v>
      </c>
      <c r="AU1398" s="219" t="s">
        <v>85</v>
      </c>
      <c r="AY1398" s="19" t="s">
        <v>147</v>
      </c>
      <c r="BE1398" s="220">
        <f>IF(N1398="základní",J1398,0)</f>
        <v>0</v>
      </c>
      <c r="BF1398" s="220">
        <f>IF(N1398="snížená",J1398,0)</f>
        <v>0</v>
      </c>
      <c r="BG1398" s="220">
        <f>IF(N1398="zákl. přenesená",J1398,0)</f>
        <v>0</v>
      </c>
      <c r="BH1398" s="220">
        <f>IF(N1398="sníž. přenesená",J1398,0)</f>
        <v>0</v>
      </c>
      <c r="BI1398" s="220">
        <f>IF(N1398="nulová",J1398,0)</f>
        <v>0</v>
      </c>
      <c r="BJ1398" s="19" t="s">
        <v>83</v>
      </c>
      <c r="BK1398" s="220">
        <f>ROUND(I1398*H1398,2)</f>
        <v>0</v>
      </c>
      <c r="BL1398" s="19" t="s">
        <v>964</v>
      </c>
      <c r="BM1398" s="219" t="s">
        <v>1423</v>
      </c>
    </row>
    <row r="1399" s="2" customFormat="1">
      <c r="A1399" s="40"/>
      <c r="B1399" s="41"/>
      <c r="C1399" s="42"/>
      <c r="D1399" s="221" t="s">
        <v>155</v>
      </c>
      <c r="E1399" s="42"/>
      <c r="F1399" s="222" t="s">
        <v>1424</v>
      </c>
      <c r="G1399" s="42"/>
      <c r="H1399" s="42"/>
      <c r="I1399" s="223"/>
      <c r="J1399" s="42"/>
      <c r="K1399" s="42"/>
      <c r="L1399" s="46"/>
      <c r="M1399" s="224"/>
      <c r="N1399" s="225"/>
      <c r="O1399" s="86"/>
      <c r="P1399" s="86"/>
      <c r="Q1399" s="86"/>
      <c r="R1399" s="86"/>
      <c r="S1399" s="86"/>
      <c r="T1399" s="87"/>
      <c r="U1399" s="40"/>
      <c r="V1399" s="40"/>
      <c r="W1399" s="40"/>
      <c r="X1399" s="40"/>
      <c r="Y1399" s="40"/>
      <c r="Z1399" s="40"/>
      <c r="AA1399" s="40"/>
      <c r="AB1399" s="40"/>
      <c r="AC1399" s="40"/>
      <c r="AD1399" s="40"/>
      <c r="AE1399" s="40"/>
      <c r="AT1399" s="19" t="s">
        <v>155</v>
      </c>
      <c r="AU1399" s="19" t="s">
        <v>85</v>
      </c>
    </row>
    <row r="1400" s="2" customFormat="1" ht="24.15" customHeight="1">
      <c r="A1400" s="40"/>
      <c r="B1400" s="41"/>
      <c r="C1400" s="207" t="s">
        <v>1425</v>
      </c>
      <c r="D1400" s="207" t="s">
        <v>149</v>
      </c>
      <c r="E1400" s="208" t="s">
        <v>1426</v>
      </c>
      <c r="F1400" s="209" t="s">
        <v>1427</v>
      </c>
      <c r="G1400" s="210" t="s">
        <v>772</v>
      </c>
      <c r="H1400" s="211">
        <v>15</v>
      </c>
      <c r="I1400" s="212"/>
      <c r="J1400" s="213">
        <f>ROUND(I1400*H1400,2)</f>
        <v>0</v>
      </c>
      <c r="K1400" s="214"/>
      <c r="L1400" s="46"/>
      <c r="M1400" s="215" t="s">
        <v>19</v>
      </c>
      <c r="N1400" s="216" t="s">
        <v>46</v>
      </c>
      <c r="O1400" s="86"/>
      <c r="P1400" s="217">
        <f>O1400*H1400</f>
        <v>0</v>
      </c>
      <c r="Q1400" s="217">
        <v>0.0020200000000000001</v>
      </c>
      <c r="R1400" s="217">
        <f>Q1400*H1400</f>
        <v>0.030300000000000001</v>
      </c>
      <c r="S1400" s="217">
        <v>0</v>
      </c>
      <c r="T1400" s="218">
        <f>S1400*H1400</f>
        <v>0</v>
      </c>
      <c r="U1400" s="40"/>
      <c r="V1400" s="40"/>
      <c r="W1400" s="40"/>
      <c r="X1400" s="40"/>
      <c r="Y1400" s="40"/>
      <c r="Z1400" s="40"/>
      <c r="AA1400" s="40"/>
      <c r="AB1400" s="40"/>
      <c r="AC1400" s="40"/>
      <c r="AD1400" s="40"/>
      <c r="AE1400" s="40"/>
      <c r="AR1400" s="219" t="s">
        <v>964</v>
      </c>
      <c r="AT1400" s="219" t="s">
        <v>149</v>
      </c>
      <c r="AU1400" s="219" t="s">
        <v>85</v>
      </c>
      <c r="AY1400" s="19" t="s">
        <v>147</v>
      </c>
      <c r="BE1400" s="220">
        <f>IF(N1400="základní",J1400,0)</f>
        <v>0</v>
      </c>
      <c r="BF1400" s="220">
        <f>IF(N1400="snížená",J1400,0)</f>
        <v>0</v>
      </c>
      <c r="BG1400" s="220">
        <f>IF(N1400="zákl. přenesená",J1400,0)</f>
        <v>0</v>
      </c>
      <c r="BH1400" s="220">
        <f>IF(N1400="sníž. přenesená",J1400,0)</f>
        <v>0</v>
      </c>
      <c r="BI1400" s="220">
        <f>IF(N1400="nulová",J1400,0)</f>
        <v>0</v>
      </c>
      <c r="BJ1400" s="19" t="s">
        <v>83</v>
      </c>
      <c r="BK1400" s="220">
        <f>ROUND(I1400*H1400,2)</f>
        <v>0</v>
      </c>
      <c r="BL1400" s="19" t="s">
        <v>964</v>
      </c>
      <c r="BM1400" s="219" t="s">
        <v>1428</v>
      </c>
    </row>
    <row r="1401" s="2" customFormat="1">
      <c r="A1401" s="40"/>
      <c r="B1401" s="41"/>
      <c r="C1401" s="42"/>
      <c r="D1401" s="221" t="s">
        <v>155</v>
      </c>
      <c r="E1401" s="42"/>
      <c r="F1401" s="222" t="s">
        <v>1429</v>
      </c>
      <c r="G1401" s="42"/>
      <c r="H1401" s="42"/>
      <c r="I1401" s="223"/>
      <c r="J1401" s="42"/>
      <c r="K1401" s="42"/>
      <c r="L1401" s="46"/>
      <c r="M1401" s="224"/>
      <c r="N1401" s="225"/>
      <c r="O1401" s="86"/>
      <c r="P1401" s="86"/>
      <c r="Q1401" s="86"/>
      <c r="R1401" s="86"/>
      <c r="S1401" s="86"/>
      <c r="T1401" s="87"/>
      <c r="U1401" s="40"/>
      <c r="V1401" s="40"/>
      <c r="W1401" s="40"/>
      <c r="X1401" s="40"/>
      <c r="Y1401" s="40"/>
      <c r="Z1401" s="40"/>
      <c r="AA1401" s="40"/>
      <c r="AB1401" s="40"/>
      <c r="AC1401" s="40"/>
      <c r="AD1401" s="40"/>
      <c r="AE1401" s="40"/>
      <c r="AT1401" s="19" t="s">
        <v>155</v>
      </c>
      <c r="AU1401" s="19" t="s">
        <v>85</v>
      </c>
    </row>
    <row r="1402" s="2" customFormat="1" ht="16.5" customHeight="1">
      <c r="A1402" s="40"/>
      <c r="B1402" s="41"/>
      <c r="C1402" s="207" t="s">
        <v>1430</v>
      </c>
      <c r="D1402" s="207" t="s">
        <v>149</v>
      </c>
      <c r="E1402" s="208" t="s">
        <v>1431</v>
      </c>
      <c r="F1402" s="209" t="s">
        <v>1432</v>
      </c>
      <c r="G1402" s="210" t="s">
        <v>278</v>
      </c>
      <c r="H1402" s="211">
        <v>62.5</v>
      </c>
      <c r="I1402" s="212"/>
      <c r="J1402" s="213">
        <f>ROUND(I1402*H1402,2)</f>
        <v>0</v>
      </c>
      <c r="K1402" s="214"/>
      <c r="L1402" s="46"/>
      <c r="M1402" s="215" t="s">
        <v>19</v>
      </c>
      <c r="N1402" s="216" t="s">
        <v>46</v>
      </c>
      <c r="O1402" s="86"/>
      <c r="P1402" s="217">
        <f>O1402*H1402</f>
        <v>0</v>
      </c>
      <c r="Q1402" s="217">
        <v>0.0016800000000000001</v>
      </c>
      <c r="R1402" s="217">
        <f>Q1402*H1402</f>
        <v>0.10500000000000001</v>
      </c>
      <c r="S1402" s="217">
        <v>0</v>
      </c>
      <c r="T1402" s="218">
        <f>S1402*H1402</f>
        <v>0</v>
      </c>
      <c r="U1402" s="40"/>
      <c r="V1402" s="40"/>
      <c r="W1402" s="40"/>
      <c r="X1402" s="40"/>
      <c r="Y1402" s="40"/>
      <c r="Z1402" s="40"/>
      <c r="AA1402" s="40"/>
      <c r="AB1402" s="40"/>
      <c r="AC1402" s="40"/>
      <c r="AD1402" s="40"/>
      <c r="AE1402" s="40"/>
      <c r="AR1402" s="219" t="s">
        <v>964</v>
      </c>
      <c r="AT1402" s="219" t="s">
        <v>149</v>
      </c>
      <c r="AU1402" s="219" t="s">
        <v>85</v>
      </c>
      <c r="AY1402" s="19" t="s">
        <v>147</v>
      </c>
      <c r="BE1402" s="220">
        <f>IF(N1402="základní",J1402,0)</f>
        <v>0</v>
      </c>
      <c r="BF1402" s="220">
        <f>IF(N1402="snížená",J1402,0)</f>
        <v>0</v>
      </c>
      <c r="BG1402" s="220">
        <f>IF(N1402="zákl. přenesená",J1402,0)</f>
        <v>0</v>
      </c>
      <c r="BH1402" s="220">
        <f>IF(N1402="sníž. přenesená",J1402,0)</f>
        <v>0</v>
      </c>
      <c r="BI1402" s="220">
        <f>IF(N1402="nulová",J1402,0)</f>
        <v>0</v>
      </c>
      <c r="BJ1402" s="19" t="s">
        <v>83</v>
      </c>
      <c r="BK1402" s="220">
        <f>ROUND(I1402*H1402,2)</f>
        <v>0</v>
      </c>
      <c r="BL1402" s="19" t="s">
        <v>964</v>
      </c>
      <c r="BM1402" s="219" t="s">
        <v>1433</v>
      </c>
    </row>
    <row r="1403" s="2" customFormat="1">
      <c r="A1403" s="40"/>
      <c r="B1403" s="41"/>
      <c r="C1403" s="42"/>
      <c r="D1403" s="221" t="s">
        <v>155</v>
      </c>
      <c r="E1403" s="42"/>
      <c r="F1403" s="222" t="s">
        <v>1434</v>
      </c>
      <c r="G1403" s="42"/>
      <c r="H1403" s="42"/>
      <c r="I1403" s="223"/>
      <c r="J1403" s="42"/>
      <c r="K1403" s="42"/>
      <c r="L1403" s="46"/>
      <c r="M1403" s="224"/>
      <c r="N1403" s="225"/>
      <c r="O1403" s="86"/>
      <c r="P1403" s="86"/>
      <c r="Q1403" s="86"/>
      <c r="R1403" s="86"/>
      <c r="S1403" s="86"/>
      <c r="T1403" s="87"/>
      <c r="U1403" s="40"/>
      <c r="V1403" s="40"/>
      <c r="W1403" s="40"/>
      <c r="X1403" s="40"/>
      <c r="Y1403" s="40"/>
      <c r="Z1403" s="40"/>
      <c r="AA1403" s="40"/>
      <c r="AB1403" s="40"/>
      <c r="AC1403" s="40"/>
      <c r="AD1403" s="40"/>
      <c r="AE1403" s="40"/>
      <c r="AT1403" s="19" t="s">
        <v>155</v>
      </c>
      <c r="AU1403" s="19" t="s">
        <v>85</v>
      </c>
    </row>
    <row r="1404" s="2" customFormat="1" ht="21.75" customHeight="1">
      <c r="A1404" s="40"/>
      <c r="B1404" s="41"/>
      <c r="C1404" s="207" t="s">
        <v>1435</v>
      </c>
      <c r="D1404" s="207" t="s">
        <v>149</v>
      </c>
      <c r="E1404" s="208" t="s">
        <v>1436</v>
      </c>
      <c r="F1404" s="209" t="s">
        <v>1437</v>
      </c>
      <c r="G1404" s="210" t="s">
        <v>772</v>
      </c>
      <c r="H1404" s="211">
        <v>15</v>
      </c>
      <c r="I1404" s="212"/>
      <c r="J1404" s="213">
        <f>ROUND(I1404*H1404,2)</f>
        <v>0</v>
      </c>
      <c r="K1404" s="214"/>
      <c r="L1404" s="46"/>
      <c r="M1404" s="215" t="s">
        <v>19</v>
      </c>
      <c r="N1404" s="216" t="s">
        <v>46</v>
      </c>
      <c r="O1404" s="86"/>
      <c r="P1404" s="217">
        <f>O1404*H1404</f>
        <v>0</v>
      </c>
      <c r="Q1404" s="217">
        <v>0.0020500000000000002</v>
      </c>
      <c r="R1404" s="217">
        <f>Q1404*H1404</f>
        <v>0.030750000000000003</v>
      </c>
      <c r="S1404" s="217">
        <v>0</v>
      </c>
      <c r="T1404" s="218">
        <f>S1404*H1404</f>
        <v>0</v>
      </c>
      <c r="U1404" s="40"/>
      <c r="V1404" s="40"/>
      <c r="W1404" s="40"/>
      <c r="X1404" s="40"/>
      <c r="Y1404" s="40"/>
      <c r="Z1404" s="40"/>
      <c r="AA1404" s="40"/>
      <c r="AB1404" s="40"/>
      <c r="AC1404" s="40"/>
      <c r="AD1404" s="40"/>
      <c r="AE1404" s="40"/>
      <c r="AR1404" s="219" t="s">
        <v>964</v>
      </c>
      <c r="AT1404" s="219" t="s">
        <v>149</v>
      </c>
      <c r="AU1404" s="219" t="s">
        <v>85</v>
      </c>
      <c r="AY1404" s="19" t="s">
        <v>147</v>
      </c>
      <c r="BE1404" s="220">
        <f>IF(N1404="základní",J1404,0)</f>
        <v>0</v>
      </c>
      <c r="BF1404" s="220">
        <f>IF(N1404="snížená",J1404,0)</f>
        <v>0</v>
      </c>
      <c r="BG1404" s="220">
        <f>IF(N1404="zákl. přenesená",J1404,0)</f>
        <v>0</v>
      </c>
      <c r="BH1404" s="220">
        <f>IF(N1404="sníž. přenesená",J1404,0)</f>
        <v>0</v>
      </c>
      <c r="BI1404" s="220">
        <f>IF(N1404="nulová",J1404,0)</f>
        <v>0</v>
      </c>
      <c r="BJ1404" s="19" t="s">
        <v>83</v>
      </c>
      <c r="BK1404" s="220">
        <f>ROUND(I1404*H1404,2)</f>
        <v>0</v>
      </c>
      <c r="BL1404" s="19" t="s">
        <v>964</v>
      </c>
      <c r="BM1404" s="219" t="s">
        <v>1438</v>
      </c>
    </row>
    <row r="1405" s="2" customFormat="1" ht="16.5" customHeight="1">
      <c r="A1405" s="40"/>
      <c r="B1405" s="41"/>
      <c r="C1405" s="207" t="s">
        <v>1439</v>
      </c>
      <c r="D1405" s="207" t="s">
        <v>149</v>
      </c>
      <c r="E1405" s="208" t="s">
        <v>1440</v>
      </c>
      <c r="F1405" s="209" t="s">
        <v>1441</v>
      </c>
      <c r="G1405" s="210" t="s">
        <v>278</v>
      </c>
      <c r="H1405" s="211">
        <v>150</v>
      </c>
      <c r="I1405" s="212"/>
      <c r="J1405" s="213">
        <f>ROUND(I1405*H1405,2)</f>
        <v>0</v>
      </c>
      <c r="K1405" s="214"/>
      <c r="L1405" s="46"/>
      <c r="M1405" s="215" t="s">
        <v>19</v>
      </c>
      <c r="N1405" s="216" t="s">
        <v>46</v>
      </c>
      <c r="O1405" s="86"/>
      <c r="P1405" s="217">
        <f>O1405*H1405</f>
        <v>0</v>
      </c>
      <c r="Q1405" s="217">
        <v>0</v>
      </c>
      <c r="R1405" s="217">
        <f>Q1405*H1405</f>
        <v>0</v>
      </c>
      <c r="S1405" s="217">
        <v>0</v>
      </c>
      <c r="T1405" s="218">
        <f>S1405*H1405</f>
        <v>0</v>
      </c>
      <c r="U1405" s="40"/>
      <c r="V1405" s="40"/>
      <c r="W1405" s="40"/>
      <c r="X1405" s="40"/>
      <c r="Y1405" s="40"/>
      <c r="Z1405" s="40"/>
      <c r="AA1405" s="40"/>
      <c r="AB1405" s="40"/>
      <c r="AC1405" s="40"/>
      <c r="AD1405" s="40"/>
      <c r="AE1405" s="40"/>
      <c r="AR1405" s="219" t="s">
        <v>964</v>
      </c>
      <c r="AT1405" s="219" t="s">
        <v>149</v>
      </c>
      <c r="AU1405" s="219" t="s">
        <v>85</v>
      </c>
      <c r="AY1405" s="19" t="s">
        <v>147</v>
      </c>
      <c r="BE1405" s="220">
        <f>IF(N1405="základní",J1405,0)</f>
        <v>0</v>
      </c>
      <c r="BF1405" s="220">
        <f>IF(N1405="snížená",J1405,0)</f>
        <v>0</v>
      </c>
      <c r="BG1405" s="220">
        <f>IF(N1405="zákl. přenesená",J1405,0)</f>
        <v>0</v>
      </c>
      <c r="BH1405" s="220">
        <f>IF(N1405="sníž. přenesená",J1405,0)</f>
        <v>0</v>
      </c>
      <c r="BI1405" s="220">
        <f>IF(N1405="nulová",J1405,0)</f>
        <v>0</v>
      </c>
      <c r="BJ1405" s="19" t="s">
        <v>83</v>
      </c>
      <c r="BK1405" s="220">
        <f>ROUND(I1405*H1405,2)</f>
        <v>0</v>
      </c>
      <c r="BL1405" s="19" t="s">
        <v>964</v>
      </c>
      <c r="BM1405" s="219" t="s">
        <v>1442</v>
      </c>
    </row>
    <row r="1406" s="2" customFormat="1">
      <c r="A1406" s="40"/>
      <c r="B1406" s="41"/>
      <c r="C1406" s="42"/>
      <c r="D1406" s="221" t="s">
        <v>155</v>
      </c>
      <c r="E1406" s="42"/>
      <c r="F1406" s="222" t="s">
        <v>1443</v>
      </c>
      <c r="G1406" s="42"/>
      <c r="H1406" s="42"/>
      <c r="I1406" s="223"/>
      <c r="J1406" s="42"/>
      <c r="K1406" s="42"/>
      <c r="L1406" s="46"/>
      <c r="M1406" s="224"/>
      <c r="N1406" s="225"/>
      <c r="O1406" s="86"/>
      <c r="P1406" s="86"/>
      <c r="Q1406" s="86"/>
      <c r="R1406" s="86"/>
      <c r="S1406" s="86"/>
      <c r="T1406" s="87"/>
      <c r="U1406" s="40"/>
      <c r="V1406" s="40"/>
      <c r="W1406" s="40"/>
      <c r="X1406" s="40"/>
      <c r="Y1406" s="40"/>
      <c r="Z1406" s="40"/>
      <c r="AA1406" s="40"/>
      <c r="AB1406" s="40"/>
      <c r="AC1406" s="40"/>
      <c r="AD1406" s="40"/>
      <c r="AE1406" s="40"/>
      <c r="AT1406" s="19" t="s">
        <v>155</v>
      </c>
      <c r="AU1406" s="19" t="s">
        <v>85</v>
      </c>
    </row>
    <row r="1407" s="2" customFormat="1" ht="16.5" customHeight="1">
      <c r="A1407" s="40"/>
      <c r="B1407" s="41"/>
      <c r="C1407" s="207" t="s">
        <v>1444</v>
      </c>
      <c r="D1407" s="207" t="s">
        <v>149</v>
      </c>
      <c r="E1407" s="208" t="s">
        <v>1445</v>
      </c>
      <c r="F1407" s="209" t="s">
        <v>1446</v>
      </c>
      <c r="G1407" s="210" t="s">
        <v>772</v>
      </c>
      <c r="H1407" s="211">
        <v>2</v>
      </c>
      <c r="I1407" s="212"/>
      <c r="J1407" s="213">
        <f>ROUND(I1407*H1407,2)</f>
        <v>0</v>
      </c>
      <c r="K1407" s="214"/>
      <c r="L1407" s="46"/>
      <c r="M1407" s="215" t="s">
        <v>19</v>
      </c>
      <c r="N1407" s="216" t="s">
        <v>46</v>
      </c>
      <c r="O1407" s="86"/>
      <c r="P1407" s="217">
        <f>O1407*H1407</f>
        <v>0</v>
      </c>
      <c r="Q1407" s="217">
        <v>0</v>
      </c>
      <c r="R1407" s="217">
        <f>Q1407*H1407</f>
        <v>0</v>
      </c>
      <c r="S1407" s="217">
        <v>0</v>
      </c>
      <c r="T1407" s="218">
        <f>S1407*H1407</f>
        <v>0</v>
      </c>
      <c r="U1407" s="40"/>
      <c r="V1407" s="40"/>
      <c r="W1407" s="40"/>
      <c r="X1407" s="40"/>
      <c r="Y1407" s="40"/>
      <c r="Z1407" s="40"/>
      <c r="AA1407" s="40"/>
      <c r="AB1407" s="40"/>
      <c r="AC1407" s="40"/>
      <c r="AD1407" s="40"/>
      <c r="AE1407" s="40"/>
      <c r="AR1407" s="219" t="s">
        <v>964</v>
      </c>
      <c r="AT1407" s="219" t="s">
        <v>149</v>
      </c>
      <c r="AU1407" s="219" t="s">
        <v>85</v>
      </c>
      <c r="AY1407" s="19" t="s">
        <v>147</v>
      </c>
      <c r="BE1407" s="220">
        <f>IF(N1407="základní",J1407,0)</f>
        <v>0</v>
      </c>
      <c r="BF1407" s="220">
        <f>IF(N1407="snížená",J1407,0)</f>
        <v>0</v>
      </c>
      <c r="BG1407" s="220">
        <f>IF(N1407="zákl. přenesená",J1407,0)</f>
        <v>0</v>
      </c>
      <c r="BH1407" s="220">
        <f>IF(N1407="sníž. přenesená",J1407,0)</f>
        <v>0</v>
      </c>
      <c r="BI1407" s="220">
        <f>IF(N1407="nulová",J1407,0)</f>
        <v>0</v>
      </c>
      <c r="BJ1407" s="19" t="s">
        <v>83</v>
      </c>
      <c r="BK1407" s="220">
        <f>ROUND(I1407*H1407,2)</f>
        <v>0</v>
      </c>
      <c r="BL1407" s="19" t="s">
        <v>964</v>
      </c>
      <c r="BM1407" s="219" t="s">
        <v>1447</v>
      </c>
    </row>
    <row r="1408" s="2" customFormat="1" ht="16.5" customHeight="1">
      <c r="A1408" s="40"/>
      <c r="B1408" s="41"/>
      <c r="C1408" s="207" t="s">
        <v>1448</v>
      </c>
      <c r="D1408" s="207" t="s">
        <v>149</v>
      </c>
      <c r="E1408" s="208" t="s">
        <v>1449</v>
      </c>
      <c r="F1408" s="209" t="s">
        <v>1450</v>
      </c>
      <c r="G1408" s="210" t="s">
        <v>772</v>
      </c>
      <c r="H1408" s="211">
        <v>4</v>
      </c>
      <c r="I1408" s="212"/>
      <c r="J1408" s="213">
        <f>ROUND(I1408*H1408,2)</f>
        <v>0</v>
      </c>
      <c r="K1408" s="214"/>
      <c r="L1408" s="46"/>
      <c r="M1408" s="215" t="s">
        <v>19</v>
      </c>
      <c r="N1408" s="216" t="s">
        <v>46</v>
      </c>
      <c r="O1408" s="86"/>
      <c r="P1408" s="217">
        <f>O1408*H1408</f>
        <v>0</v>
      </c>
      <c r="Q1408" s="217">
        <v>0</v>
      </c>
      <c r="R1408" s="217">
        <f>Q1408*H1408</f>
        <v>0</v>
      </c>
      <c r="S1408" s="217">
        <v>0</v>
      </c>
      <c r="T1408" s="218">
        <f>S1408*H1408</f>
        <v>0</v>
      </c>
      <c r="U1408" s="40"/>
      <c r="V1408" s="40"/>
      <c r="W1408" s="40"/>
      <c r="X1408" s="40"/>
      <c r="Y1408" s="40"/>
      <c r="Z1408" s="40"/>
      <c r="AA1408" s="40"/>
      <c r="AB1408" s="40"/>
      <c r="AC1408" s="40"/>
      <c r="AD1408" s="40"/>
      <c r="AE1408" s="40"/>
      <c r="AR1408" s="219" t="s">
        <v>964</v>
      </c>
      <c r="AT1408" s="219" t="s">
        <v>149</v>
      </c>
      <c r="AU1408" s="219" t="s">
        <v>85</v>
      </c>
      <c r="AY1408" s="19" t="s">
        <v>147</v>
      </c>
      <c r="BE1408" s="220">
        <f>IF(N1408="základní",J1408,0)</f>
        <v>0</v>
      </c>
      <c r="BF1408" s="220">
        <f>IF(N1408="snížená",J1408,0)</f>
        <v>0</v>
      </c>
      <c r="BG1408" s="220">
        <f>IF(N1408="zákl. přenesená",J1408,0)</f>
        <v>0</v>
      </c>
      <c r="BH1408" s="220">
        <f>IF(N1408="sníž. přenesená",J1408,0)</f>
        <v>0</v>
      </c>
      <c r="BI1408" s="220">
        <f>IF(N1408="nulová",J1408,0)</f>
        <v>0</v>
      </c>
      <c r="BJ1408" s="19" t="s">
        <v>83</v>
      </c>
      <c r="BK1408" s="220">
        <f>ROUND(I1408*H1408,2)</f>
        <v>0</v>
      </c>
      <c r="BL1408" s="19" t="s">
        <v>964</v>
      </c>
      <c r="BM1408" s="219" t="s">
        <v>1451</v>
      </c>
    </row>
    <row r="1409" s="2" customFormat="1" ht="49.05" customHeight="1">
      <c r="A1409" s="40"/>
      <c r="B1409" s="41"/>
      <c r="C1409" s="207" t="s">
        <v>1452</v>
      </c>
      <c r="D1409" s="207" t="s">
        <v>149</v>
      </c>
      <c r="E1409" s="208" t="s">
        <v>1453</v>
      </c>
      <c r="F1409" s="209" t="s">
        <v>1454</v>
      </c>
      <c r="G1409" s="210" t="s">
        <v>189</v>
      </c>
      <c r="H1409" s="211">
        <v>0.35299999999999998</v>
      </c>
      <c r="I1409" s="212"/>
      <c r="J1409" s="213">
        <f>ROUND(I1409*H1409,2)</f>
        <v>0</v>
      </c>
      <c r="K1409" s="214"/>
      <c r="L1409" s="46"/>
      <c r="M1409" s="215" t="s">
        <v>19</v>
      </c>
      <c r="N1409" s="216" t="s">
        <v>46</v>
      </c>
      <c r="O1409" s="86"/>
      <c r="P1409" s="217">
        <f>O1409*H1409</f>
        <v>0</v>
      </c>
      <c r="Q1409" s="217">
        <v>0</v>
      </c>
      <c r="R1409" s="217">
        <f>Q1409*H1409</f>
        <v>0</v>
      </c>
      <c r="S1409" s="217">
        <v>0</v>
      </c>
      <c r="T1409" s="218">
        <f>S1409*H1409</f>
        <v>0</v>
      </c>
      <c r="U1409" s="40"/>
      <c r="V1409" s="40"/>
      <c r="W1409" s="40"/>
      <c r="X1409" s="40"/>
      <c r="Y1409" s="40"/>
      <c r="Z1409" s="40"/>
      <c r="AA1409" s="40"/>
      <c r="AB1409" s="40"/>
      <c r="AC1409" s="40"/>
      <c r="AD1409" s="40"/>
      <c r="AE1409" s="40"/>
      <c r="AR1409" s="219" t="s">
        <v>964</v>
      </c>
      <c r="AT1409" s="219" t="s">
        <v>149</v>
      </c>
      <c r="AU1409" s="219" t="s">
        <v>85</v>
      </c>
      <c r="AY1409" s="19" t="s">
        <v>147</v>
      </c>
      <c r="BE1409" s="220">
        <f>IF(N1409="základní",J1409,0)</f>
        <v>0</v>
      </c>
      <c r="BF1409" s="220">
        <f>IF(N1409="snížená",J1409,0)</f>
        <v>0</v>
      </c>
      <c r="BG1409" s="220">
        <f>IF(N1409="zákl. přenesená",J1409,0)</f>
        <v>0</v>
      </c>
      <c r="BH1409" s="220">
        <f>IF(N1409="sníž. přenesená",J1409,0)</f>
        <v>0</v>
      </c>
      <c r="BI1409" s="220">
        <f>IF(N1409="nulová",J1409,0)</f>
        <v>0</v>
      </c>
      <c r="BJ1409" s="19" t="s">
        <v>83</v>
      </c>
      <c r="BK1409" s="220">
        <f>ROUND(I1409*H1409,2)</f>
        <v>0</v>
      </c>
      <c r="BL1409" s="19" t="s">
        <v>964</v>
      </c>
      <c r="BM1409" s="219" t="s">
        <v>1455</v>
      </c>
    </row>
    <row r="1410" s="2" customFormat="1">
      <c r="A1410" s="40"/>
      <c r="B1410" s="41"/>
      <c r="C1410" s="42"/>
      <c r="D1410" s="221" t="s">
        <v>155</v>
      </c>
      <c r="E1410" s="42"/>
      <c r="F1410" s="222" t="s">
        <v>1456</v>
      </c>
      <c r="G1410" s="42"/>
      <c r="H1410" s="42"/>
      <c r="I1410" s="223"/>
      <c r="J1410" s="42"/>
      <c r="K1410" s="42"/>
      <c r="L1410" s="46"/>
      <c r="M1410" s="224"/>
      <c r="N1410" s="225"/>
      <c r="O1410" s="86"/>
      <c r="P1410" s="86"/>
      <c r="Q1410" s="86"/>
      <c r="R1410" s="86"/>
      <c r="S1410" s="86"/>
      <c r="T1410" s="87"/>
      <c r="U1410" s="40"/>
      <c r="V1410" s="40"/>
      <c r="W1410" s="40"/>
      <c r="X1410" s="40"/>
      <c r="Y1410" s="40"/>
      <c r="Z1410" s="40"/>
      <c r="AA1410" s="40"/>
      <c r="AB1410" s="40"/>
      <c r="AC1410" s="40"/>
      <c r="AD1410" s="40"/>
      <c r="AE1410" s="40"/>
      <c r="AT1410" s="19" t="s">
        <v>155</v>
      </c>
      <c r="AU1410" s="19" t="s">
        <v>85</v>
      </c>
    </row>
    <row r="1411" s="12" customFormat="1" ht="22.8" customHeight="1">
      <c r="A1411" s="12"/>
      <c r="B1411" s="191"/>
      <c r="C1411" s="192"/>
      <c r="D1411" s="193" t="s">
        <v>74</v>
      </c>
      <c r="E1411" s="205" t="s">
        <v>1457</v>
      </c>
      <c r="F1411" s="205" t="s">
        <v>1458</v>
      </c>
      <c r="G1411" s="192"/>
      <c r="H1411" s="192"/>
      <c r="I1411" s="195"/>
      <c r="J1411" s="206">
        <f>BK1411</f>
        <v>0</v>
      </c>
      <c r="K1411" s="192"/>
      <c r="L1411" s="197"/>
      <c r="M1411" s="198"/>
      <c r="N1411" s="199"/>
      <c r="O1411" s="199"/>
      <c r="P1411" s="200">
        <f>SUM(P1412:P1426)</f>
        <v>0</v>
      </c>
      <c r="Q1411" s="199"/>
      <c r="R1411" s="200">
        <f>SUM(R1412:R1426)</f>
        <v>0.0033805000000000003</v>
      </c>
      <c r="S1411" s="199"/>
      <c r="T1411" s="201">
        <f>SUM(T1412:T1426)</f>
        <v>0</v>
      </c>
      <c r="U1411" s="12"/>
      <c r="V1411" s="12"/>
      <c r="W1411" s="12"/>
      <c r="X1411" s="12"/>
      <c r="Y1411" s="12"/>
      <c r="Z1411" s="12"/>
      <c r="AA1411" s="12"/>
      <c r="AB1411" s="12"/>
      <c r="AC1411" s="12"/>
      <c r="AD1411" s="12"/>
      <c r="AE1411" s="12"/>
      <c r="AR1411" s="202" t="s">
        <v>85</v>
      </c>
      <c r="AT1411" s="203" t="s">
        <v>74</v>
      </c>
      <c r="AU1411" s="203" t="s">
        <v>83</v>
      </c>
      <c r="AY1411" s="202" t="s">
        <v>147</v>
      </c>
      <c r="BK1411" s="204">
        <f>SUM(BK1412:BK1426)</f>
        <v>0</v>
      </c>
    </row>
    <row r="1412" s="2" customFormat="1" ht="33" customHeight="1">
      <c r="A1412" s="40"/>
      <c r="B1412" s="41"/>
      <c r="C1412" s="207" t="s">
        <v>1459</v>
      </c>
      <c r="D1412" s="207" t="s">
        <v>149</v>
      </c>
      <c r="E1412" s="208" t="s">
        <v>1460</v>
      </c>
      <c r="F1412" s="209" t="s">
        <v>1461</v>
      </c>
      <c r="G1412" s="210" t="s">
        <v>159</v>
      </c>
      <c r="H1412" s="211">
        <v>5.6699999999999999</v>
      </c>
      <c r="I1412" s="212"/>
      <c r="J1412" s="213">
        <f>ROUND(I1412*H1412,2)</f>
        <v>0</v>
      </c>
      <c r="K1412" s="214"/>
      <c r="L1412" s="46"/>
      <c r="M1412" s="215" t="s">
        <v>19</v>
      </c>
      <c r="N1412" s="216" t="s">
        <v>46</v>
      </c>
      <c r="O1412" s="86"/>
      <c r="P1412" s="217">
        <f>O1412*H1412</f>
        <v>0</v>
      </c>
      <c r="Q1412" s="217">
        <v>0.00027</v>
      </c>
      <c r="R1412" s="217">
        <f>Q1412*H1412</f>
        <v>0.0015309</v>
      </c>
      <c r="S1412" s="217">
        <v>0</v>
      </c>
      <c r="T1412" s="218">
        <f>S1412*H1412</f>
        <v>0</v>
      </c>
      <c r="U1412" s="40"/>
      <c r="V1412" s="40"/>
      <c r="W1412" s="40"/>
      <c r="X1412" s="40"/>
      <c r="Y1412" s="40"/>
      <c r="Z1412" s="40"/>
      <c r="AA1412" s="40"/>
      <c r="AB1412" s="40"/>
      <c r="AC1412" s="40"/>
      <c r="AD1412" s="40"/>
      <c r="AE1412" s="40"/>
      <c r="AR1412" s="219" t="s">
        <v>964</v>
      </c>
      <c r="AT1412" s="219" t="s">
        <v>149</v>
      </c>
      <c r="AU1412" s="219" t="s">
        <v>85</v>
      </c>
      <c r="AY1412" s="19" t="s">
        <v>147</v>
      </c>
      <c r="BE1412" s="220">
        <f>IF(N1412="základní",J1412,0)</f>
        <v>0</v>
      </c>
      <c r="BF1412" s="220">
        <f>IF(N1412="snížená",J1412,0)</f>
        <v>0</v>
      </c>
      <c r="BG1412" s="220">
        <f>IF(N1412="zákl. přenesená",J1412,0)</f>
        <v>0</v>
      </c>
      <c r="BH1412" s="220">
        <f>IF(N1412="sníž. přenesená",J1412,0)</f>
        <v>0</v>
      </c>
      <c r="BI1412" s="220">
        <f>IF(N1412="nulová",J1412,0)</f>
        <v>0</v>
      </c>
      <c r="BJ1412" s="19" t="s">
        <v>83</v>
      </c>
      <c r="BK1412" s="220">
        <f>ROUND(I1412*H1412,2)</f>
        <v>0</v>
      </c>
      <c r="BL1412" s="19" t="s">
        <v>964</v>
      </c>
      <c r="BM1412" s="219" t="s">
        <v>1462</v>
      </c>
    </row>
    <row r="1413" s="2" customFormat="1">
      <c r="A1413" s="40"/>
      <c r="B1413" s="41"/>
      <c r="C1413" s="42"/>
      <c r="D1413" s="221" t="s">
        <v>155</v>
      </c>
      <c r="E1413" s="42"/>
      <c r="F1413" s="222" t="s">
        <v>1463</v>
      </c>
      <c r="G1413" s="42"/>
      <c r="H1413" s="42"/>
      <c r="I1413" s="223"/>
      <c r="J1413" s="42"/>
      <c r="K1413" s="42"/>
      <c r="L1413" s="46"/>
      <c r="M1413" s="224"/>
      <c r="N1413" s="225"/>
      <c r="O1413" s="86"/>
      <c r="P1413" s="86"/>
      <c r="Q1413" s="86"/>
      <c r="R1413" s="86"/>
      <c r="S1413" s="86"/>
      <c r="T1413" s="87"/>
      <c r="U1413" s="40"/>
      <c r="V1413" s="40"/>
      <c r="W1413" s="40"/>
      <c r="X1413" s="40"/>
      <c r="Y1413" s="40"/>
      <c r="Z1413" s="40"/>
      <c r="AA1413" s="40"/>
      <c r="AB1413" s="40"/>
      <c r="AC1413" s="40"/>
      <c r="AD1413" s="40"/>
      <c r="AE1413" s="40"/>
      <c r="AT1413" s="19" t="s">
        <v>155</v>
      </c>
      <c r="AU1413" s="19" t="s">
        <v>85</v>
      </c>
    </row>
    <row r="1414" s="14" customFormat="1">
      <c r="A1414" s="14"/>
      <c r="B1414" s="248"/>
      <c r="C1414" s="249"/>
      <c r="D1414" s="239" t="s">
        <v>217</v>
      </c>
      <c r="E1414" s="250" t="s">
        <v>19</v>
      </c>
      <c r="F1414" s="251" t="s">
        <v>1464</v>
      </c>
      <c r="G1414" s="249"/>
      <c r="H1414" s="250" t="s">
        <v>19</v>
      </c>
      <c r="I1414" s="252"/>
      <c r="J1414" s="249"/>
      <c r="K1414" s="249"/>
      <c r="L1414" s="253"/>
      <c r="M1414" s="254"/>
      <c r="N1414" s="255"/>
      <c r="O1414" s="255"/>
      <c r="P1414" s="255"/>
      <c r="Q1414" s="255"/>
      <c r="R1414" s="255"/>
      <c r="S1414" s="255"/>
      <c r="T1414" s="256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7" t="s">
        <v>217</v>
      </c>
      <c r="AU1414" s="257" t="s">
        <v>85</v>
      </c>
      <c r="AV1414" s="14" t="s">
        <v>83</v>
      </c>
      <c r="AW1414" s="14" t="s">
        <v>37</v>
      </c>
      <c r="AX1414" s="14" t="s">
        <v>75</v>
      </c>
      <c r="AY1414" s="257" t="s">
        <v>147</v>
      </c>
    </row>
    <row r="1415" s="13" customFormat="1">
      <c r="A1415" s="13"/>
      <c r="B1415" s="237"/>
      <c r="C1415" s="238"/>
      <c r="D1415" s="239" t="s">
        <v>217</v>
      </c>
      <c r="E1415" s="258" t="s">
        <v>19</v>
      </c>
      <c r="F1415" s="240" t="s">
        <v>1465</v>
      </c>
      <c r="G1415" s="238"/>
      <c r="H1415" s="241">
        <v>5.6699999999999999</v>
      </c>
      <c r="I1415" s="242"/>
      <c r="J1415" s="238"/>
      <c r="K1415" s="238"/>
      <c r="L1415" s="243"/>
      <c r="M1415" s="244"/>
      <c r="N1415" s="245"/>
      <c r="O1415" s="245"/>
      <c r="P1415" s="245"/>
      <c r="Q1415" s="245"/>
      <c r="R1415" s="245"/>
      <c r="S1415" s="245"/>
      <c r="T1415" s="246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7" t="s">
        <v>217</v>
      </c>
      <c r="AU1415" s="247" t="s">
        <v>85</v>
      </c>
      <c r="AV1415" s="13" t="s">
        <v>85</v>
      </c>
      <c r="AW1415" s="13" t="s">
        <v>37</v>
      </c>
      <c r="AX1415" s="13" t="s">
        <v>83</v>
      </c>
      <c r="AY1415" s="247" t="s">
        <v>147</v>
      </c>
    </row>
    <row r="1416" s="2" customFormat="1" ht="24.15" customHeight="1">
      <c r="A1416" s="40"/>
      <c r="B1416" s="41"/>
      <c r="C1416" s="226" t="s">
        <v>1466</v>
      </c>
      <c r="D1416" s="226" t="s">
        <v>212</v>
      </c>
      <c r="E1416" s="227" t="s">
        <v>1467</v>
      </c>
      <c r="F1416" s="228" t="s">
        <v>1468</v>
      </c>
      <c r="G1416" s="229" t="s">
        <v>772</v>
      </c>
      <c r="H1416" s="230">
        <v>3</v>
      </c>
      <c r="I1416" s="231"/>
      <c r="J1416" s="232">
        <f>ROUND(I1416*H1416,2)</f>
        <v>0</v>
      </c>
      <c r="K1416" s="233"/>
      <c r="L1416" s="234"/>
      <c r="M1416" s="235" t="s">
        <v>19</v>
      </c>
      <c r="N1416" s="236" t="s">
        <v>46</v>
      </c>
      <c r="O1416" s="86"/>
      <c r="P1416" s="217">
        <f>O1416*H1416</f>
        <v>0</v>
      </c>
      <c r="Q1416" s="217">
        <v>0</v>
      </c>
      <c r="R1416" s="217">
        <f>Q1416*H1416</f>
        <v>0</v>
      </c>
      <c r="S1416" s="217">
        <v>0</v>
      </c>
      <c r="T1416" s="218">
        <f>S1416*H1416</f>
        <v>0</v>
      </c>
      <c r="U1416" s="40"/>
      <c r="V1416" s="40"/>
      <c r="W1416" s="40"/>
      <c r="X1416" s="40"/>
      <c r="Y1416" s="40"/>
      <c r="Z1416" s="40"/>
      <c r="AA1416" s="40"/>
      <c r="AB1416" s="40"/>
      <c r="AC1416" s="40"/>
      <c r="AD1416" s="40"/>
      <c r="AE1416" s="40"/>
      <c r="AR1416" s="219" t="s">
        <v>986</v>
      </c>
      <c r="AT1416" s="219" t="s">
        <v>212</v>
      </c>
      <c r="AU1416" s="219" t="s">
        <v>85</v>
      </c>
      <c r="AY1416" s="19" t="s">
        <v>147</v>
      </c>
      <c r="BE1416" s="220">
        <f>IF(N1416="základní",J1416,0)</f>
        <v>0</v>
      </c>
      <c r="BF1416" s="220">
        <f>IF(N1416="snížená",J1416,0)</f>
        <v>0</v>
      </c>
      <c r="BG1416" s="220">
        <f>IF(N1416="zákl. přenesená",J1416,0)</f>
        <v>0</v>
      </c>
      <c r="BH1416" s="220">
        <f>IF(N1416="sníž. přenesená",J1416,0)</f>
        <v>0</v>
      </c>
      <c r="BI1416" s="220">
        <f>IF(N1416="nulová",J1416,0)</f>
        <v>0</v>
      </c>
      <c r="BJ1416" s="19" t="s">
        <v>83</v>
      </c>
      <c r="BK1416" s="220">
        <f>ROUND(I1416*H1416,2)</f>
        <v>0</v>
      </c>
      <c r="BL1416" s="19" t="s">
        <v>964</v>
      </c>
      <c r="BM1416" s="219" t="s">
        <v>1469</v>
      </c>
    </row>
    <row r="1417" s="2" customFormat="1">
      <c r="A1417" s="40"/>
      <c r="B1417" s="41"/>
      <c r="C1417" s="42"/>
      <c r="D1417" s="239" t="s">
        <v>555</v>
      </c>
      <c r="E1417" s="42"/>
      <c r="F1417" s="270" t="s">
        <v>1470</v>
      </c>
      <c r="G1417" s="42"/>
      <c r="H1417" s="42"/>
      <c r="I1417" s="223"/>
      <c r="J1417" s="42"/>
      <c r="K1417" s="42"/>
      <c r="L1417" s="46"/>
      <c r="M1417" s="224"/>
      <c r="N1417" s="225"/>
      <c r="O1417" s="86"/>
      <c r="P1417" s="86"/>
      <c r="Q1417" s="86"/>
      <c r="R1417" s="86"/>
      <c r="S1417" s="86"/>
      <c r="T1417" s="87"/>
      <c r="U1417" s="40"/>
      <c r="V1417" s="40"/>
      <c r="W1417" s="40"/>
      <c r="X1417" s="40"/>
      <c r="Y1417" s="40"/>
      <c r="Z1417" s="40"/>
      <c r="AA1417" s="40"/>
      <c r="AB1417" s="40"/>
      <c r="AC1417" s="40"/>
      <c r="AD1417" s="40"/>
      <c r="AE1417" s="40"/>
      <c r="AT1417" s="19" t="s">
        <v>555</v>
      </c>
      <c r="AU1417" s="19" t="s">
        <v>85</v>
      </c>
    </row>
    <row r="1418" s="2" customFormat="1" ht="37.8" customHeight="1">
      <c r="A1418" s="40"/>
      <c r="B1418" s="41"/>
      <c r="C1418" s="207" t="s">
        <v>1471</v>
      </c>
      <c r="D1418" s="207" t="s">
        <v>149</v>
      </c>
      <c r="E1418" s="208" t="s">
        <v>1472</v>
      </c>
      <c r="F1418" s="209" t="s">
        <v>1473</v>
      </c>
      <c r="G1418" s="210" t="s">
        <v>278</v>
      </c>
      <c r="H1418" s="211">
        <v>11.560000000000001</v>
      </c>
      <c r="I1418" s="212"/>
      <c r="J1418" s="213">
        <f>ROUND(I1418*H1418,2)</f>
        <v>0</v>
      </c>
      <c r="K1418" s="214"/>
      <c r="L1418" s="46"/>
      <c r="M1418" s="215" t="s">
        <v>19</v>
      </c>
      <c r="N1418" s="216" t="s">
        <v>46</v>
      </c>
      <c r="O1418" s="86"/>
      <c r="P1418" s="217">
        <f>O1418*H1418</f>
        <v>0</v>
      </c>
      <c r="Q1418" s="217">
        <v>0.00016000000000000001</v>
      </c>
      <c r="R1418" s="217">
        <f>Q1418*H1418</f>
        <v>0.0018496000000000003</v>
      </c>
      <c r="S1418" s="217">
        <v>0</v>
      </c>
      <c r="T1418" s="218">
        <f>S1418*H1418</f>
        <v>0</v>
      </c>
      <c r="U1418" s="40"/>
      <c r="V1418" s="40"/>
      <c r="W1418" s="40"/>
      <c r="X1418" s="40"/>
      <c r="Y1418" s="40"/>
      <c r="Z1418" s="40"/>
      <c r="AA1418" s="40"/>
      <c r="AB1418" s="40"/>
      <c r="AC1418" s="40"/>
      <c r="AD1418" s="40"/>
      <c r="AE1418" s="40"/>
      <c r="AR1418" s="219" t="s">
        <v>964</v>
      </c>
      <c r="AT1418" s="219" t="s">
        <v>149</v>
      </c>
      <c r="AU1418" s="219" t="s">
        <v>85</v>
      </c>
      <c r="AY1418" s="19" t="s">
        <v>147</v>
      </c>
      <c r="BE1418" s="220">
        <f>IF(N1418="základní",J1418,0)</f>
        <v>0</v>
      </c>
      <c r="BF1418" s="220">
        <f>IF(N1418="snížená",J1418,0)</f>
        <v>0</v>
      </c>
      <c r="BG1418" s="220">
        <f>IF(N1418="zákl. přenesená",J1418,0)</f>
        <v>0</v>
      </c>
      <c r="BH1418" s="220">
        <f>IF(N1418="sníž. přenesená",J1418,0)</f>
        <v>0</v>
      </c>
      <c r="BI1418" s="220">
        <f>IF(N1418="nulová",J1418,0)</f>
        <v>0</v>
      </c>
      <c r="BJ1418" s="19" t="s">
        <v>83</v>
      </c>
      <c r="BK1418" s="220">
        <f>ROUND(I1418*H1418,2)</f>
        <v>0</v>
      </c>
      <c r="BL1418" s="19" t="s">
        <v>964</v>
      </c>
      <c r="BM1418" s="219" t="s">
        <v>1474</v>
      </c>
    </row>
    <row r="1419" s="2" customFormat="1">
      <c r="A1419" s="40"/>
      <c r="B1419" s="41"/>
      <c r="C1419" s="42"/>
      <c r="D1419" s="221" t="s">
        <v>155</v>
      </c>
      <c r="E1419" s="42"/>
      <c r="F1419" s="222" t="s">
        <v>1475</v>
      </c>
      <c r="G1419" s="42"/>
      <c r="H1419" s="42"/>
      <c r="I1419" s="223"/>
      <c r="J1419" s="42"/>
      <c r="K1419" s="42"/>
      <c r="L1419" s="46"/>
      <c r="M1419" s="224"/>
      <c r="N1419" s="225"/>
      <c r="O1419" s="86"/>
      <c r="P1419" s="86"/>
      <c r="Q1419" s="86"/>
      <c r="R1419" s="86"/>
      <c r="S1419" s="86"/>
      <c r="T1419" s="87"/>
      <c r="U1419" s="40"/>
      <c r="V1419" s="40"/>
      <c r="W1419" s="40"/>
      <c r="X1419" s="40"/>
      <c r="Y1419" s="40"/>
      <c r="Z1419" s="40"/>
      <c r="AA1419" s="40"/>
      <c r="AB1419" s="40"/>
      <c r="AC1419" s="40"/>
      <c r="AD1419" s="40"/>
      <c r="AE1419" s="40"/>
      <c r="AT1419" s="19" t="s">
        <v>155</v>
      </c>
      <c r="AU1419" s="19" t="s">
        <v>85</v>
      </c>
    </row>
    <row r="1420" s="14" customFormat="1">
      <c r="A1420" s="14"/>
      <c r="B1420" s="248"/>
      <c r="C1420" s="249"/>
      <c r="D1420" s="239" t="s">
        <v>217</v>
      </c>
      <c r="E1420" s="250" t="s">
        <v>19</v>
      </c>
      <c r="F1420" s="251" t="s">
        <v>1464</v>
      </c>
      <c r="G1420" s="249"/>
      <c r="H1420" s="250" t="s">
        <v>19</v>
      </c>
      <c r="I1420" s="252"/>
      <c r="J1420" s="249"/>
      <c r="K1420" s="249"/>
      <c r="L1420" s="253"/>
      <c r="M1420" s="254"/>
      <c r="N1420" s="255"/>
      <c r="O1420" s="255"/>
      <c r="P1420" s="255"/>
      <c r="Q1420" s="255"/>
      <c r="R1420" s="255"/>
      <c r="S1420" s="255"/>
      <c r="T1420" s="256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7" t="s">
        <v>217</v>
      </c>
      <c r="AU1420" s="257" t="s">
        <v>85</v>
      </c>
      <c r="AV1420" s="14" t="s">
        <v>83</v>
      </c>
      <c r="AW1420" s="14" t="s">
        <v>37</v>
      </c>
      <c r="AX1420" s="14" t="s">
        <v>75</v>
      </c>
      <c r="AY1420" s="257" t="s">
        <v>147</v>
      </c>
    </row>
    <row r="1421" s="13" customFormat="1">
      <c r="A1421" s="13"/>
      <c r="B1421" s="237"/>
      <c r="C1421" s="238"/>
      <c r="D1421" s="239" t="s">
        <v>217</v>
      </c>
      <c r="E1421" s="258" t="s">
        <v>19</v>
      </c>
      <c r="F1421" s="240" t="s">
        <v>1476</v>
      </c>
      <c r="G1421" s="238"/>
      <c r="H1421" s="241">
        <v>11.560000000000001</v>
      </c>
      <c r="I1421" s="242"/>
      <c r="J1421" s="238"/>
      <c r="K1421" s="238"/>
      <c r="L1421" s="243"/>
      <c r="M1421" s="244"/>
      <c r="N1421" s="245"/>
      <c r="O1421" s="245"/>
      <c r="P1421" s="245"/>
      <c r="Q1421" s="245"/>
      <c r="R1421" s="245"/>
      <c r="S1421" s="245"/>
      <c r="T1421" s="246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7" t="s">
        <v>217</v>
      </c>
      <c r="AU1421" s="247" t="s">
        <v>85</v>
      </c>
      <c r="AV1421" s="13" t="s">
        <v>85</v>
      </c>
      <c r="AW1421" s="13" t="s">
        <v>37</v>
      </c>
      <c r="AX1421" s="13" t="s">
        <v>83</v>
      </c>
      <c r="AY1421" s="247" t="s">
        <v>147</v>
      </c>
    </row>
    <row r="1422" s="2" customFormat="1" ht="24.15" customHeight="1">
      <c r="A1422" s="40"/>
      <c r="B1422" s="41"/>
      <c r="C1422" s="207" t="s">
        <v>1477</v>
      </c>
      <c r="D1422" s="207" t="s">
        <v>149</v>
      </c>
      <c r="E1422" s="208" t="s">
        <v>1478</v>
      </c>
      <c r="F1422" s="209" t="s">
        <v>1479</v>
      </c>
      <c r="G1422" s="210" t="s">
        <v>772</v>
      </c>
      <c r="H1422" s="211">
        <v>1</v>
      </c>
      <c r="I1422" s="212"/>
      <c r="J1422" s="213">
        <f>ROUND(I1422*H1422,2)</f>
        <v>0</v>
      </c>
      <c r="K1422" s="214"/>
      <c r="L1422" s="46"/>
      <c r="M1422" s="215" t="s">
        <v>19</v>
      </c>
      <c r="N1422" s="216" t="s">
        <v>46</v>
      </c>
      <c r="O1422" s="86"/>
      <c r="P1422" s="217">
        <f>O1422*H1422</f>
        <v>0</v>
      </c>
      <c r="Q1422" s="217">
        <v>0</v>
      </c>
      <c r="R1422" s="217">
        <f>Q1422*H1422</f>
        <v>0</v>
      </c>
      <c r="S1422" s="217">
        <v>0</v>
      </c>
      <c r="T1422" s="218">
        <f>S1422*H1422</f>
        <v>0</v>
      </c>
      <c r="U1422" s="40"/>
      <c r="V1422" s="40"/>
      <c r="W1422" s="40"/>
      <c r="X1422" s="40"/>
      <c r="Y1422" s="40"/>
      <c r="Z1422" s="40"/>
      <c r="AA1422" s="40"/>
      <c r="AB1422" s="40"/>
      <c r="AC1422" s="40"/>
      <c r="AD1422" s="40"/>
      <c r="AE1422" s="40"/>
      <c r="AR1422" s="219" t="s">
        <v>964</v>
      </c>
      <c r="AT1422" s="219" t="s">
        <v>149</v>
      </c>
      <c r="AU1422" s="219" t="s">
        <v>85</v>
      </c>
      <c r="AY1422" s="19" t="s">
        <v>147</v>
      </c>
      <c r="BE1422" s="220">
        <f>IF(N1422="základní",J1422,0)</f>
        <v>0</v>
      </c>
      <c r="BF1422" s="220">
        <f>IF(N1422="snížená",J1422,0)</f>
        <v>0</v>
      </c>
      <c r="BG1422" s="220">
        <f>IF(N1422="zákl. přenesená",J1422,0)</f>
        <v>0</v>
      </c>
      <c r="BH1422" s="220">
        <f>IF(N1422="sníž. přenesená",J1422,0)</f>
        <v>0</v>
      </c>
      <c r="BI1422" s="220">
        <f>IF(N1422="nulová",J1422,0)</f>
        <v>0</v>
      </c>
      <c r="BJ1422" s="19" t="s">
        <v>83</v>
      </c>
      <c r="BK1422" s="220">
        <f>ROUND(I1422*H1422,2)</f>
        <v>0</v>
      </c>
      <c r="BL1422" s="19" t="s">
        <v>964</v>
      </c>
      <c r="BM1422" s="219" t="s">
        <v>1480</v>
      </c>
    </row>
    <row r="1423" s="14" customFormat="1">
      <c r="A1423" s="14"/>
      <c r="B1423" s="248"/>
      <c r="C1423" s="249"/>
      <c r="D1423" s="239" t="s">
        <v>217</v>
      </c>
      <c r="E1423" s="250" t="s">
        <v>19</v>
      </c>
      <c r="F1423" s="251" t="s">
        <v>1481</v>
      </c>
      <c r="G1423" s="249"/>
      <c r="H1423" s="250" t="s">
        <v>19</v>
      </c>
      <c r="I1423" s="252"/>
      <c r="J1423" s="249"/>
      <c r="K1423" s="249"/>
      <c r="L1423" s="253"/>
      <c r="M1423" s="254"/>
      <c r="N1423" s="255"/>
      <c r="O1423" s="255"/>
      <c r="P1423" s="255"/>
      <c r="Q1423" s="255"/>
      <c r="R1423" s="255"/>
      <c r="S1423" s="255"/>
      <c r="T1423" s="256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7" t="s">
        <v>217</v>
      </c>
      <c r="AU1423" s="257" t="s">
        <v>85</v>
      </c>
      <c r="AV1423" s="14" t="s">
        <v>83</v>
      </c>
      <c r="AW1423" s="14" t="s">
        <v>37</v>
      </c>
      <c r="AX1423" s="14" t="s">
        <v>75</v>
      </c>
      <c r="AY1423" s="257" t="s">
        <v>147</v>
      </c>
    </row>
    <row r="1424" s="13" customFormat="1">
      <c r="A1424" s="13"/>
      <c r="B1424" s="237"/>
      <c r="C1424" s="238"/>
      <c r="D1424" s="239" t="s">
        <v>217</v>
      </c>
      <c r="E1424" s="258" t="s">
        <v>19</v>
      </c>
      <c r="F1424" s="240" t="s">
        <v>83</v>
      </c>
      <c r="G1424" s="238"/>
      <c r="H1424" s="241">
        <v>1</v>
      </c>
      <c r="I1424" s="242"/>
      <c r="J1424" s="238"/>
      <c r="K1424" s="238"/>
      <c r="L1424" s="243"/>
      <c r="M1424" s="244"/>
      <c r="N1424" s="245"/>
      <c r="O1424" s="245"/>
      <c r="P1424" s="245"/>
      <c r="Q1424" s="245"/>
      <c r="R1424" s="245"/>
      <c r="S1424" s="245"/>
      <c r="T1424" s="246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7" t="s">
        <v>217</v>
      </c>
      <c r="AU1424" s="247" t="s">
        <v>85</v>
      </c>
      <c r="AV1424" s="13" t="s">
        <v>85</v>
      </c>
      <c r="AW1424" s="13" t="s">
        <v>37</v>
      </c>
      <c r="AX1424" s="13" t="s">
        <v>83</v>
      </c>
      <c r="AY1424" s="247" t="s">
        <v>147</v>
      </c>
    </row>
    <row r="1425" s="2" customFormat="1" ht="49.05" customHeight="1">
      <c r="A1425" s="40"/>
      <c r="B1425" s="41"/>
      <c r="C1425" s="207" t="s">
        <v>1482</v>
      </c>
      <c r="D1425" s="207" t="s">
        <v>149</v>
      </c>
      <c r="E1425" s="208" t="s">
        <v>1483</v>
      </c>
      <c r="F1425" s="209" t="s">
        <v>1484</v>
      </c>
      <c r="G1425" s="210" t="s">
        <v>189</v>
      </c>
      <c r="H1425" s="211">
        <v>0.214</v>
      </c>
      <c r="I1425" s="212"/>
      <c r="J1425" s="213">
        <f>ROUND(I1425*H1425,2)</f>
        <v>0</v>
      </c>
      <c r="K1425" s="214"/>
      <c r="L1425" s="46"/>
      <c r="M1425" s="215" t="s">
        <v>19</v>
      </c>
      <c r="N1425" s="216" t="s">
        <v>46</v>
      </c>
      <c r="O1425" s="86"/>
      <c r="P1425" s="217">
        <f>O1425*H1425</f>
        <v>0</v>
      </c>
      <c r="Q1425" s="217">
        <v>0</v>
      </c>
      <c r="R1425" s="217">
        <f>Q1425*H1425</f>
        <v>0</v>
      </c>
      <c r="S1425" s="217">
        <v>0</v>
      </c>
      <c r="T1425" s="218">
        <f>S1425*H1425</f>
        <v>0</v>
      </c>
      <c r="U1425" s="40"/>
      <c r="V1425" s="40"/>
      <c r="W1425" s="40"/>
      <c r="X1425" s="40"/>
      <c r="Y1425" s="40"/>
      <c r="Z1425" s="40"/>
      <c r="AA1425" s="40"/>
      <c r="AB1425" s="40"/>
      <c r="AC1425" s="40"/>
      <c r="AD1425" s="40"/>
      <c r="AE1425" s="40"/>
      <c r="AR1425" s="219" t="s">
        <v>964</v>
      </c>
      <c r="AT1425" s="219" t="s">
        <v>149</v>
      </c>
      <c r="AU1425" s="219" t="s">
        <v>85</v>
      </c>
      <c r="AY1425" s="19" t="s">
        <v>147</v>
      </c>
      <c r="BE1425" s="220">
        <f>IF(N1425="základní",J1425,0)</f>
        <v>0</v>
      </c>
      <c r="BF1425" s="220">
        <f>IF(N1425="snížená",J1425,0)</f>
        <v>0</v>
      </c>
      <c r="BG1425" s="220">
        <f>IF(N1425="zákl. přenesená",J1425,0)</f>
        <v>0</v>
      </c>
      <c r="BH1425" s="220">
        <f>IF(N1425="sníž. přenesená",J1425,0)</f>
        <v>0</v>
      </c>
      <c r="BI1425" s="220">
        <f>IF(N1425="nulová",J1425,0)</f>
        <v>0</v>
      </c>
      <c r="BJ1425" s="19" t="s">
        <v>83</v>
      </c>
      <c r="BK1425" s="220">
        <f>ROUND(I1425*H1425,2)</f>
        <v>0</v>
      </c>
      <c r="BL1425" s="19" t="s">
        <v>964</v>
      </c>
      <c r="BM1425" s="219" t="s">
        <v>1485</v>
      </c>
    </row>
    <row r="1426" s="2" customFormat="1">
      <c r="A1426" s="40"/>
      <c r="B1426" s="41"/>
      <c r="C1426" s="42"/>
      <c r="D1426" s="221" t="s">
        <v>155</v>
      </c>
      <c r="E1426" s="42"/>
      <c r="F1426" s="222" t="s">
        <v>1486</v>
      </c>
      <c r="G1426" s="42"/>
      <c r="H1426" s="42"/>
      <c r="I1426" s="223"/>
      <c r="J1426" s="42"/>
      <c r="K1426" s="42"/>
      <c r="L1426" s="46"/>
      <c r="M1426" s="224"/>
      <c r="N1426" s="225"/>
      <c r="O1426" s="86"/>
      <c r="P1426" s="86"/>
      <c r="Q1426" s="86"/>
      <c r="R1426" s="86"/>
      <c r="S1426" s="86"/>
      <c r="T1426" s="87"/>
      <c r="U1426" s="40"/>
      <c r="V1426" s="40"/>
      <c r="W1426" s="40"/>
      <c r="X1426" s="40"/>
      <c r="Y1426" s="40"/>
      <c r="Z1426" s="40"/>
      <c r="AA1426" s="40"/>
      <c r="AB1426" s="40"/>
      <c r="AC1426" s="40"/>
      <c r="AD1426" s="40"/>
      <c r="AE1426" s="40"/>
      <c r="AT1426" s="19" t="s">
        <v>155</v>
      </c>
      <c r="AU1426" s="19" t="s">
        <v>85</v>
      </c>
    </row>
    <row r="1427" s="12" customFormat="1" ht="22.8" customHeight="1">
      <c r="A1427" s="12"/>
      <c r="B1427" s="191"/>
      <c r="C1427" s="192"/>
      <c r="D1427" s="193" t="s">
        <v>74</v>
      </c>
      <c r="E1427" s="205" t="s">
        <v>1487</v>
      </c>
      <c r="F1427" s="205" t="s">
        <v>1488</v>
      </c>
      <c r="G1427" s="192"/>
      <c r="H1427" s="192"/>
      <c r="I1427" s="195"/>
      <c r="J1427" s="206">
        <f>BK1427</f>
        <v>0</v>
      </c>
      <c r="K1427" s="192"/>
      <c r="L1427" s="197"/>
      <c r="M1427" s="198"/>
      <c r="N1427" s="199"/>
      <c r="O1427" s="199"/>
      <c r="P1427" s="200">
        <f>P1428+SUM(P1429:P1500)</f>
        <v>0</v>
      </c>
      <c r="Q1427" s="199"/>
      <c r="R1427" s="200">
        <f>R1428+SUM(R1429:R1500)</f>
        <v>0.22170000000000004</v>
      </c>
      <c r="S1427" s="199"/>
      <c r="T1427" s="201">
        <f>T1428+SUM(T1429:T1500)</f>
        <v>0.88400000000000001</v>
      </c>
      <c r="U1427" s="12"/>
      <c r="V1427" s="12"/>
      <c r="W1427" s="12"/>
      <c r="X1427" s="12"/>
      <c r="Y1427" s="12"/>
      <c r="Z1427" s="12"/>
      <c r="AA1427" s="12"/>
      <c r="AB1427" s="12"/>
      <c r="AC1427" s="12"/>
      <c r="AD1427" s="12"/>
      <c r="AE1427" s="12"/>
      <c r="AR1427" s="202" t="s">
        <v>85</v>
      </c>
      <c r="AT1427" s="203" t="s">
        <v>74</v>
      </c>
      <c r="AU1427" s="203" t="s">
        <v>83</v>
      </c>
      <c r="AY1427" s="202" t="s">
        <v>147</v>
      </c>
      <c r="BK1427" s="204">
        <f>BK1428+SUM(BK1429:BK1500)</f>
        <v>0</v>
      </c>
    </row>
    <row r="1428" s="2" customFormat="1" ht="21.75" customHeight="1">
      <c r="A1428" s="40"/>
      <c r="B1428" s="41"/>
      <c r="C1428" s="207" t="s">
        <v>1489</v>
      </c>
      <c r="D1428" s="207" t="s">
        <v>149</v>
      </c>
      <c r="E1428" s="208" t="s">
        <v>1490</v>
      </c>
      <c r="F1428" s="209" t="s">
        <v>1491</v>
      </c>
      <c r="G1428" s="210" t="s">
        <v>159</v>
      </c>
      <c r="H1428" s="211">
        <v>22</v>
      </c>
      <c r="I1428" s="212"/>
      <c r="J1428" s="213">
        <f>ROUND(I1428*H1428,2)</f>
        <v>0</v>
      </c>
      <c r="K1428" s="214"/>
      <c r="L1428" s="46"/>
      <c r="M1428" s="215" t="s">
        <v>19</v>
      </c>
      <c r="N1428" s="216" t="s">
        <v>46</v>
      </c>
      <c r="O1428" s="86"/>
      <c r="P1428" s="217">
        <f>O1428*H1428</f>
        <v>0</v>
      </c>
      <c r="Q1428" s="217">
        <v>0</v>
      </c>
      <c r="R1428" s="217">
        <f>Q1428*H1428</f>
        <v>0</v>
      </c>
      <c r="S1428" s="217">
        <v>0.014999999999999999</v>
      </c>
      <c r="T1428" s="218">
        <f>S1428*H1428</f>
        <v>0.32999999999999996</v>
      </c>
      <c r="U1428" s="40"/>
      <c r="V1428" s="40"/>
      <c r="W1428" s="40"/>
      <c r="X1428" s="40"/>
      <c r="Y1428" s="40"/>
      <c r="Z1428" s="40"/>
      <c r="AA1428" s="40"/>
      <c r="AB1428" s="40"/>
      <c r="AC1428" s="40"/>
      <c r="AD1428" s="40"/>
      <c r="AE1428" s="40"/>
      <c r="AR1428" s="219" t="s">
        <v>964</v>
      </c>
      <c r="AT1428" s="219" t="s">
        <v>149</v>
      </c>
      <c r="AU1428" s="219" t="s">
        <v>85</v>
      </c>
      <c r="AY1428" s="19" t="s">
        <v>147</v>
      </c>
      <c r="BE1428" s="220">
        <f>IF(N1428="základní",J1428,0)</f>
        <v>0</v>
      </c>
      <c r="BF1428" s="220">
        <f>IF(N1428="snížená",J1428,0)</f>
        <v>0</v>
      </c>
      <c r="BG1428" s="220">
        <f>IF(N1428="zákl. přenesená",J1428,0)</f>
        <v>0</v>
      </c>
      <c r="BH1428" s="220">
        <f>IF(N1428="sníž. přenesená",J1428,0)</f>
        <v>0</v>
      </c>
      <c r="BI1428" s="220">
        <f>IF(N1428="nulová",J1428,0)</f>
        <v>0</v>
      </c>
      <c r="BJ1428" s="19" t="s">
        <v>83</v>
      </c>
      <c r="BK1428" s="220">
        <f>ROUND(I1428*H1428,2)</f>
        <v>0</v>
      </c>
      <c r="BL1428" s="19" t="s">
        <v>964</v>
      </c>
      <c r="BM1428" s="219" t="s">
        <v>1492</v>
      </c>
    </row>
    <row r="1429" s="2" customFormat="1">
      <c r="A1429" s="40"/>
      <c r="B1429" s="41"/>
      <c r="C1429" s="42"/>
      <c r="D1429" s="221" t="s">
        <v>155</v>
      </c>
      <c r="E1429" s="42"/>
      <c r="F1429" s="222" t="s">
        <v>1493</v>
      </c>
      <c r="G1429" s="42"/>
      <c r="H1429" s="42"/>
      <c r="I1429" s="223"/>
      <c r="J1429" s="42"/>
      <c r="K1429" s="42"/>
      <c r="L1429" s="46"/>
      <c r="M1429" s="224"/>
      <c r="N1429" s="225"/>
      <c r="O1429" s="86"/>
      <c r="P1429" s="86"/>
      <c r="Q1429" s="86"/>
      <c r="R1429" s="86"/>
      <c r="S1429" s="86"/>
      <c r="T1429" s="87"/>
      <c r="U1429" s="40"/>
      <c r="V1429" s="40"/>
      <c r="W1429" s="40"/>
      <c r="X1429" s="40"/>
      <c r="Y1429" s="40"/>
      <c r="Z1429" s="40"/>
      <c r="AA1429" s="40"/>
      <c r="AB1429" s="40"/>
      <c r="AC1429" s="40"/>
      <c r="AD1429" s="40"/>
      <c r="AE1429" s="40"/>
      <c r="AT1429" s="19" t="s">
        <v>155</v>
      </c>
      <c r="AU1429" s="19" t="s">
        <v>85</v>
      </c>
    </row>
    <row r="1430" s="14" customFormat="1">
      <c r="A1430" s="14"/>
      <c r="B1430" s="248"/>
      <c r="C1430" s="249"/>
      <c r="D1430" s="239" t="s">
        <v>217</v>
      </c>
      <c r="E1430" s="250" t="s">
        <v>19</v>
      </c>
      <c r="F1430" s="251" t="s">
        <v>1494</v>
      </c>
      <c r="G1430" s="249"/>
      <c r="H1430" s="250" t="s">
        <v>19</v>
      </c>
      <c r="I1430" s="252"/>
      <c r="J1430" s="249"/>
      <c r="K1430" s="249"/>
      <c r="L1430" s="253"/>
      <c r="M1430" s="254"/>
      <c r="N1430" s="255"/>
      <c r="O1430" s="255"/>
      <c r="P1430" s="255"/>
      <c r="Q1430" s="255"/>
      <c r="R1430" s="255"/>
      <c r="S1430" s="255"/>
      <c r="T1430" s="256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7" t="s">
        <v>217</v>
      </c>
      <c r="AU1430" s="257" t="s">
        <v>85</v>
      </c>
      <c r="AV1430" s="14" t="s">
        <v>83</v>
      </c>
      <c r="AW1430" s="14" t="s">
        <v>37</v>
      </c>
      <c r="AX1430" s="14" t="s">
        <v>75</v>
      </c>
      <c r="AY1430" s="257" t="s">
        <v>147</v>
      </c>
    </row>
    <row r="1431" s="13" customFormat="1">
      <c r="A1431" s="13"/>
      <c r="B1431" s="237"/>
      <c r="C1431" s="238"/>
      <c r="D1431" s="239" t="s">
        <v>217</v>
      </c>
      <c r="E1431" s="258" t="s">
        <v>19</v>
      </c>
      <c r="F1431" s="240" t="s">
        <v>1495</v>
      </c>
      <c r="G1431" s="238"/>
      <c r="H1431" s="241">
        <v>22</v>
      </c>
      <c r="I1431" s="242"/>
      <c r="J1431" s="238"/>
      <c r="K1431" s="238"/>
      <c r="L1431" s="243"/>
      <c r="M1431" s="244"/>
      <c r="N1431" s="245"/>
      <c r="O1431" s="245"/>
      <c r="P1431" s="245"/>
      <c r="Q1431" s="245"/>
      <c r="R1431" s="245"/>
      <c r="S1431" s="245"/>
      <c r="T1431" s="246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7" t="s">
        <v>217</v>
      </c>
      <c r="AU1431" s="247" t="s">
        <v>85</v>
      </c>
      <c r="AV1431" s="13" t="s">
        <v>85</v>
      </c>
      <c r="AW1431" s="13" t="s">
        <v>37</v>
      </c>
      <c r="AX1431" s="13" t="s">
        <v>83</v>
      </c>
      <c r="AY1431" s="247" t="s">
        <v>147</v>
      </c>
    </row>
    <row r="1432" s="2" customFormat="1" ht="44.25" customHeight="1">
      <c r="A1432" s="40"/>
      <c r="B1432" s="41"/>
      <c r="C1432" s="207" t="s">
        <v>1496</v>
      </c>
      <c r="D1432" s="207" t="s">
        <v>149</v>
      </c>
      <c r="E1432" s="208" t="s">
        <v>1497</v>
      </c>
      <c r="F1432" s="209" t="s">
        <v>1498</v>
      </c>
      <c r="G1432" s="210" t="s">
        <v>772</v>
      </c>
      <c r="H1432" s="211">
        <v>2</v>
      </c>
      <c r="I1432" s="212"/>
      <c r="J1432" s="213">
        <f>ROUND(I1432*H1432,2)</f>
        <v>0</v>
      </c>
      <c r="K1432" s="214"/>
      <c r="L1432" s="46"/>
      <c r="M1432" s="215" t="s">
        <v>19</v>
      </c>
      <c r="N1432" s="216" t="s">
        <v>46</v>
      </c>
      <c r="O1432" s="86"/>
      <c r="P1432" s="217">
        <f>O1432*H1432</f>
        <v>0</v>
      </c>
      <c r="Q1432" s="217">
        <v>0</v>
      </c>
      <c r="R1432" s="217">
        <f>Q1432*H1432</f>
        <v>0</v>
      </c>
      <c r="S1432" s="217">
        <v>0</v>
      </c>
      <c r="T1432" s="218">
        <f>S1432*H1432</f>
        <v>0</v>
      </c>
      <c r="U1432" s="40"/>
      <c r="V1432" s="40"/>
      <c r="W1432" s="40"/>
      <c r="X1432" s="40"/>
      <c r="Y1432" s="40"/>
      <c r="Z1432" s="40"/>
      <c r="AA1432" s="40"/>
      <c r="AB1432" s="40"/>
      <c r="AC1432" s="40"/>
      <c r="AD1432" s="40"/>
      <c r="AE1432" s="40"/>
      <c r="AR1432" s="219" t="s">
        <v>964</v>
      </c>
      <c r="AT1432" s="219" t="s">
        <v>149</v>
      </c>
      <c r="AU1432" s="219" t="s">
        <v>85</v>
      </c>
      <c r="AY1432" s="19" t="s">
        <v>147</v>
      </c>
      <c r="BE1432" s="220">
        <f>IF(N1432="základní",J1432,0)</f>
        <v>0</v>
      </c>
      <c r="BF1432" s="220">
        <f>IF(N1432="snížená",J1432,0)</f>
        <v>0</v>
      </c>
      <c r="BG1432" s="220">
        <f>IF(N1432="zákl. přenesená",J1432,0)</f>
        <v>0</v>
      </c>
      <c r="BH1432" s="220">
        <f>IF(N1432="sníž. přenesená",J1432,0)</f>
        <v>0</v>
      </c>
      <c r="BI1432" s="220">
        <f>IF(N1432="nulová",J1432,0)</f>
        <v>0</v>
      </c>
      <c r="BJ1432" s="19" t="s">
        <v>83</v>
      </c>
      <c r="BK1432" s="220">
        <f>ROUND(I1432*H1432,2)</f>
        <v>0</v>
      </c>
      <c r="BL1432" s="19" t="s">
        <v>964</v>
      </c>
      <c r="BM1432" s="219" t="s">
        <v>1499</v>
      </c>
    </row>
    <row r="1433" s="14" customFormat="1">
      <c r="A1433" s="14"/>
      <c r="B1433" s="248"/>
      <c r="C1433" s="249"/>
      <c r="D1433" s="239" t="s">
        <v>217</v>
      </c>
      <c r="E1433" s="250" t="s">
        <v>19</v>
      </c>
      <c r="F1433" s="251" t="s">
        <v>1500</v>
      </c>
      <c r="G1433" s="249"/>
      <c r="H1433" s="250" t="s">
        <v>19</v>
      </c>
      <c r="I1433" s="252"/>
      <c r="J1433" s="249"/>
      <c r="K1433" s="249"/>
      <c r="L1433" s="253"/>
      <c r="M1433" s="254"/>
      <c r="N1433" s="255"/>
      <c r="O1433" s="255"/>
      <c r="P1433" s="255"/>
      <c r="Q1433" s="255"/>
      <c r="R1433" s="255"/>
      <c r="S1433" s="255"/>
      <c r="T1433" s="256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7" t="s">
        <v>217</v>
      </c>
      <c r="AU1433" s="257" t="s">
        <v>85</v>
      </c>
      <c r="AV1433" s="14" t="s">
        <v>83</v>
      </c>
      <c r="AW1433" s="14" t="s">
        <v>37</v>
      </c>
      <c r="AX1433" s="14" t="s">
        <v>75</v>
      </c>
      <c r="AY1433" s="257" t="s">
        <v>147</v>
      </c>
    </row>
    <row r="1434" s="14" customFormat="1">
      <c r="A1434" s="14"/>
      <c r="B1434" s="248"/>
      <c r="C1434" s="249"/>
      <c r="D1434" s="239" t="s">
        <v>217</v>
      </c>
      <c r="E1434" s="250" t="s">
        <v>19</v>
      </c>
      <c r="F1434" s="251" t="s">
        <v>1501</v>
      </c>
      <c r="G1434" s="249"/>
      <c r="H1434" s="250" t="s">
        <v>19</v>
      </c>
      <c r="I1434" s="252"/>
      <c r="J1434" s="249"/>
      <c r="K1434" s="249"/>
      <c r="L1434" s="253"/>
      <c r="M1434" s="254"/>
      <c r="N1434" s="255"/>
      <c r="O1434" s="255"/>
      <c r="P1434" s="255"/>
      <c r="Q1434" s="255"/>
      <c r="R1434" s="255"/>
      <c r="S1434" s="255"/>
      <c r="T1434" s="256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57" t="s">
        <v>217</v>
      </c>
      <c r="AU1434" s="257" t="s">
        <v>85</v>
      </c>
      <c r="AV1434" s="14" t="s">
        <v>83</v>
      </c>
      <c r="AW1434" s="14" t="s">
        <v>37</v>
      </c>
      <c r="AX1434" s="14" t="s">
        <v>75</v>
      </c>
      <c r="AY1434" s="257" t="s">
        <v>147</v>
      </c>
    </row>
    <row r="1435" s="14" customFormat="1">
      <c r="A1435" s="14"/>
      <c r="B1435" s="248"/>
      <c r="C1435" s="249"/>
      <c r="D1435" s="239" t="s">
        <v>217</v>
      </c>
      <c r="E1435" s="250" t="s">
        <v>19</v>
      </c>
      <c r="F1435" s="251" t="s">
        <v>1502</v>
      </c>
      <c r="G1435" s="249"/>
      <c r="H1435" s="250" t="s">
        <v>19</v>
      </c>
      <c r="I1435" s="252"/>
      <c r="J1435" s="249"/>
      <c r="K1435" s="249"/>
      <c r="L1435" s="253"/>
      <c r="M1435" s="254"/>
      <c r="N1435" s="255"/>
      <c r="O1435" s="255"/>
      <c r="P1435" s="255"/>
      <c r="Q1435" s="255"/>
      <c r="R1435" s="255"/>
      <c r="S1435" s="255"/>
      <c r="T1435" s="256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7" t="s">
        <v>217</v>
      </c>
      <c r="AU1435" s="257" t="s">
        <v>85</v>
      </c>
      <c r="AV1435" s="14" t="s">
        <v>83</v>
      </c>
      <c r="AW1435" s="14" t="s">
        <v>37</v>
      </c>
      <c r="AX1435" s="14" t="s">
        <v>75</v>
      </c>
      <c r="AY1435" s="257" t="s">
        <v>147</v>
      </c>
    </row>
    <row r="1436" s="13" customFormat="1">
      <c r="A1436" s="13"/>
      <c r="B1436" s="237"/>
      <c r="C1436" s="238"/>
      <c r="D1436" s="239" t="s">
        <v>217</v>
      </c>
      <c r="E1436" s="258" t="s">
        <v>19</v>
      </c>
      <c r="F1436" s="240" t="s">
        <v>85</v>
      </c>
      <c r="G1436" s="238"/>
      <c r="H1436" s="241">
        <v>2</v>
      </c>
      <c r="I1436" s="242"/>
      <c r="J1436" s="238"/>
      <c r="K1436" s="238"/>
      <c r="L1436" s="243"/>
      <c r="M1436" s="244"/>
      <c r="N1436" s="245"/>
      <c r="O1436" s="245"/>
      <c r="P1436" s="245"/>
      <c r="Q1436" s="245"/>
      <c r="R1436" s="245"/>
      <c r="S1436" s="245"/>
      <c r="T1436" s="246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7" t="s">
        <v>217</v>
      </c>
      <c r="AU1436" s="247" t="s">
        <v>85</v>
      </c>
      <c r="AV1436" s="13" t="s">
        <v>85</v>
      </c>
      <c r="AW1436" s="13" t="s">
        <v>37</v>
      </c>
      <c r="AX1436" s="13" t="s">
        <v>75</v>
      </c>
      <c r="AY1436" s="247" t="s">
        <v>147</v>
      </c>
    </row>
    <row r="1437" s="15" customFormat="1">
      <c r="A1437" s="15"/>
      <c r="B1437" s="259"/>
      <c r="C1437" s="260"/>
      <c r="D1437" s="239" t="s">
        <v>217</v>
      </c>
      <c r="E1437" s="261" t="s">
        <v>19</v>
      </c>
      <c r="F1437" s="262" t="s">
        <v>233</v>
      </c>
      <c r="G1437" s="260"/>
      <c r="H1437" s="263">
        <v>2</v>
      </c>
      <c r="I1437" s="264"/>
      <c r="J1437" s="260"/>
      <c r="K1437" s="260"/>
      <c r="L1437" s="265"/>
      <c r="M1437" s="266"/>
      <c r="N1437" s="267"/>
      <c r="O1437" s="267"/>
      <c r="P1437" s="267"/>
      <c r="Q1437" s="267"/>
      <c r="R1437" s="267"/>
      <c r="S1437" s="267"/>
      <c r="T1437" s="268"/>
      <c r="U1437" s="15"/>
      <c r="V1437" s="15"/>
      <c r="W1437" s="15"/>
      <c r="X1437" s="15"/>
      <c r="Y1437" s="15"/>
      <c r="Z1437" s="15"/>
      <c r="AA1437" s="15"/>
      <c r="AB1437" s="15"/>
      <c r="AC1437" s="15"/>
      <c r="AD1437" s="15"/>
      <c r="AE1437" s="15"/>
      <c r="AT1437" s="269" t="s">
        <v>217</v>
      </c>
      <c r="AU1437" s="269" t="s">
        <v>85</v>
      </c>
      <c r="AV1437" s="15" t="s">
        <v>153</v>
      </c>
      <c r="AW1437" s="15" t="s">
        <v>37</v>
      </c>
      <c r="AX1437" s="15" t="s">
        <v>83</v>
      </c>
      <c r="AY1437" s="269" t="s">
        <v>147</v>
      </c>
    </row>
    <row r="1438" s="2" customFormat="1" ht="16.5" customHeight="1">
      <c r="A1438" s="40"/>
      <c r="B1438" s="41"/>
      <c r="C1438" s="207" t="s">
        <v>1503</v>
      </c>
      <c r="D1438" s="207" t="s">
        <v>149</v>
      </c>
      <c r="E1438" s="208" t="s">
        <v>1504</v>
      </c>
      <c r="F1438" s="209" t="s">
        <v>1505</v>
      </c>
      <c r="G1438" s="210" t="s">
        <v>772</v>
      </c>
      <c r="H1438" s="211">
        <v>1</v>
      </c>
      <c r="I1438" s="212"/>
      <c r="J1438" s="213">
        <f>ROUND(I1438*H1438,2)</f>
        <v>0</v>
      </c>
      <c r="K1438" s="214"/>
      <c r="L1438" s="46"/>
      <c r="M1438" s="215" t="s">
        <v>19</v>
      </c>
      <c r="N1438" s="216" t="s">
        <v>46</v>
      </c>
      <c r="O1438" s="86"/>
      <c r="P1438" s="217">
        <f>O1438*H1438</f>
        <v>0</v>
      </c>
      <c r="Q1438" s="217">
        <v>0</v>
      </c>
      <c r="R1438" s="217">
        <f>Q1438*H1438</f>
        <v>0</v>
      </c>
      <c r="S1438" s="217">
        <v>0</v>
      </c>
      <c r="T1438" s="218">
        <f>S1438*H1438</f>
        <v>0</v>
      </c>
      <c r="U1438" s="40"/>
      <c r="V1438" s="40"/>
      <c r="W1438" s="40"/>
      <c r="X1438" s="40"/>
      <c r="Y1438" s="40"/>
      <c r="Z1438" s="40"/>
      <c r="AA1438" s="40"/>
      <c r="AB1438" s="40"/>
      <c r="AC1438" s="40"/>
      <c r="AD1438" s="40"/>
      <c r="AE1438" s="40"/>
      <c r="AR1438" s="219" t="s">
        <v>964</v>
      </c>
      <c r="AT1438" s="219" t="s">
        <v>149</v>
      </c>
      <c r="AU1438" s="219" t="s">
        <v>85</v>
      </c>
      <c r="AY1438" s="19" t="s">
        <v>147</v>
      </c>
      <c r="BE1438" s="220">
        <f>IF(N1438="základní",J1438,0)</f>
        <v>0</v>
      </c>
      <c r="BF1438" s="220">
        <f>IF(N1438="snížená",J1438,0)</f>
        <v>0</v>
      </c>
      <c r="BG1438" s="220">
        <f>IF(N1438="zákl. přenesená",J1438,0)</f>
        <v>0</v>
      </c>
      <c r="BH1438" s="220">
        <f>IF(N1438="sníž. přenesená",J1438,0)</f>
        <v>0</v>
      </c>
      <c r="BI1438" s="220">
        <f>IF(N1438="nulová",J1438,0)</f>
        <v>0</v>
      </c>
      <c r="BJ1438" s="19" t="s">
        <v>83</v>
      </c>
      <c r="BK1438" s="220">
        <f>ROUND(I1438*H1438,2)</f>
        <v>0</v>
      </c>
      <c r="BL1438" s="19" t="s">
        <v>964</v>
      </c>
      <c r="BM1438" s="219" t="s">
        <v>1506</v>
      </c>
    </row>
    <row r="1439" s="2" customFormat="1">
      <c r="A1439" s="40"/>
      <c r="B1439" s="41"/>
      <c r="C1439" s="42"/>
      <c r="D1439" s="239" t="s">
        <v>555</v>
      </c>
      <c r="E1439" s="42"/>
      <c r="F1439" s="270" t="s">
        <v>1507</v>
      </c>
      <c r="G1439" s="42"/>
      <c r="H1439" s="42"/>
      <c r="I1439" s="223"/>
      <c r="J1439" s="42"/>
      <c r="K1439" s="42"/>
      <c r="L1439" s="46"/>
      <c r="M1439" s="224"/>
      <c r="N1439" s="225"/>
      <c r="O1439" s="86"/>
      <c r="P1439" s="86"/>
      <c r="Q1439" s="86"/>
      <c r="R1439" s="86"/>
      <c r="S1439" s="86"/>
      <c r="T1439" s="87"/>
      <c r="U1439" s="40"/>
      <c r="V1439" s="40"/>
      <c r="W1439" s="40"/>
      <c r="X1439" s="40"/>
      <c r="Y1439" s="40"/>
      <c r="Z1439" s="40"/>
      <c r="AA1439" s="40"/>
      <c r="AB1439" s="40"/>
      <c r="AC1439" s="40"/>
      <c r="AD1439" s="40"/>
      <c r="AE1439" s="40"/>
      <c r="AT1439" s="19" t="s">
        <v>555</v>
      </c>
      <c r="AU1439" s="19" t="s">
        <v>85</v>
      </c>
    </row>
    <row r="1440" s="14" customFormat="1">
      <c r="A1440" s="14"/>
      <c r="B1440" s="248"/>
      <c r="C1440" s="249"/>
      <c r="D1440" s="239" t="s">
        <v>217</v>
      </c>
      <c r="E1440" s="250" t="s">
        <v>19</v>
      </c>
      <c r="F1440" s="251" t="s">
        <v>1508</v>
      </c>
      <c r="G1440" s="249"/>
      <c r="H1440" s="250" t="s">
        <v>19</v>
      </c>
      <c r="I1440" s="252"/>
      <c r="J1440" s="249"/>
      <c r="K1440" s="249"/>
      <c r="L1440" s="253"/>
      <c r="M1440" s="254"/>
      <c r="N1440" s="255"/>
      <c r="O1440" s="255"/>
      <c r="P1440" s="255"/>
      <c r="Q1440" s="255"/>
      <c r="R1440" s="255"/>
      <c r="S1440" s="255"/>
      <c r="T1440" s="256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7" t="s">
        <v>217</v>
      </c>
      <c r="AU1440" s="257" t="s">
        <v>85</v>
      </c>
      <c r="AV1440" s="14" t="s">
        <v>83</v>
      </c>
      <c r="AW1440" s="14" t="s">
        <v>37</v>
      </c>
      <c r="AX1440" s="14" t="s">
        <v>75</v>
      </c>
      <c r="AY1440" s="257" t="s">
        <v>147</v>
      </c>
    </row>
    <row r="1441" s="14" customFormat="1">
      <c r="A1441" s="14"/>
      <c r="B1441" s="248"/>
      <c r="C1441" s="249"/>
      <c r="D1441" s="239" t="s">
        <v>217</v>
      </c>
      <c r="E1441" s="250" t="s">
        <v>19</v>
      </c>
      <c r="F1441" s="251" t="s">
        <v>1509</v>
      </c>
      <c r="G1441" s="249"/>
      <c r="H1441" s="250" t="s">
        <v>19</v>
      </c>
      <c r="I1441" s="252"/>
      <c r="J1441" s="249"/>
      <c r="K1441" s="249"/>
      <c r="L1441" s="253"/>
      <c r="M1441" s="254"/>
      <c r="N1441" s="255"/>
      <c r="O1441" s="255"/>
      <c r="P1441" s="255"/>
      <c r="Q1441" s="255"/>
      <c r="R1441" s="255"/>
      <c r="S1441" s="255"/>
      <c r="T1441" s="256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7" t="s">
        <v>217</v>
      </c>
      <c r="AU1441" s="257" t="s">
        <v>85</v>
      </c>
      <c r="AV1441" s="14" t="s">
        <v>83</v>
      </c>
      <c r="AW1441" s="14" t="s">
        <v>37</v>
      </c>
      <c r="AX1441" s="14" t="s">
        <v>75</v>
      </c>
      <c r="AY1441" s="257" t="s">
        <v>147</v>
      </c>
    </row>
    <row r="1442" s="13" customFormat="1">
      <c r="A1442" s="13"/>
      <c r="B1442" s="237"/>
      <c r="C1442" s="238"/>
      <c r="D1442" s="239" t="s">
        <v>217</v>
      </c>
      <c r="E1442" s="258" t="s">
        <v>19</v>
      </c>
      <c r="F1442" s="240" t="s">
        <v>83</v>
      </c>
      <c r="G1442" s="238"/>
      <c r="H1442" s="241">
        <v>1</v>
      </c>
      <c r="I1442" s="242"/>
      <c r="J1442" s="238"/>
      <c r="K1442" s="238"/>
      <c r="L1442" s="243"/>
      <c r="M1442" s="244"/>
      <c r="N1442" s="245"/>
      <c r="O1442" s="245"/>
      <c r="P1442" s="245"/>
      <c r="Q1442" s="245"/>
      <c r="R1442" s="245"/>
      <c r="S1442" s="245"/>
      <c r="T1442" s="246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7" t="s">
        <v>217</v>
      </c>
      <c r="AU1442" s="247" t="s">
        <v>85</v>
      </c>
      <c r="AV1442" s="13" t="s">
        <v>85</v>
      </c>
      <c r="AW1442" s="13" t="s">
        <v>37</v>
      </c>
      <c r="AX1442" s="13" t="s">
        <v>75</v>
      </c>
      <c r="AY1442" s="247" t="s">
        <v>147</v>
      </c>
    </row>
    <row r="1443" s="15" customFormat="1">
      <c r="A1443" s="15"/>
      <c r="B1443" s="259"/>
      <c r="C1443" s="260"/>
      <c r="D1443" s="239" t="s">
        <v>217</v>
      </c>
      <c r="E1443" s="261" t="s">
        <v>19</v>
      </c>
      <c r="F1443" s="262" t="s">
        <v>233</v>
      </c>
      <c r="G1443" s="260"/>
      <c r="H1443" s="263">
        <v>1</v>
      </c>
      <c r="I1443" s="264"/>
      <c r="J1443" s="260"/>
      <c r="K1443" s="260"/>
      <c r="L1443" s="265"/>
      <c r="M1443" s="266"/>
      <c r="N1443" s="267"/>
      <c r="O1443" s="267"/>
      <c r="P1443" s="267"/>
      <c r="Q1443" s="267"/>
      <c r="R1443" s="267"/>
      <c r="S1443" s="267"/>
      <c r="T1443" s="268"/>
      <c r="U1443" s="15"/>
      <c r="V1443" s="15"/>
      <c r="W1443" s="15"/>
      <c r="X1443" s="15"/>
      <c r="Y1443" s="15"/>
      <c r="Z1443" s="15"/>
      <c r="AA1443" s="15"/>
      <c r="AB1443" s="15"/>
      <c r="AC1443" s="15"/>
      <c r="AD1443" s="15"/>
      <c r="AE1443" s="15"/>
      <c r="AT1443" s="269" t="s">
        <v>217</v>
      </c>
      <c r="AU1443" s="269" t="s">
        <v>85</v>
      </c>
      <c r="AV1443" s="15" t="s">
        <v>153</v>
      </c>
      <c r="AW1443" s="15" t="s">
        <v>37</v>
      </c>
      <c r="AX1443" s="15" t="s">
        <v>83</v>
      </c>
      <c r="AY1443" s="269" t="s">
        <v>147</v>
      </c>
    </row>
    <row r="1444" s="2" customFormat="1" ht="21.75" customHeight="1">
      <c r="A1444" s="40"/>
      <c r="B1444" s="41"/>
      <c r="C1444" s="207" t="s">
        <v>1510</v>
      </c>
      <c r="D1444" s="207" t="s">
        <v>149</v>
      </c>
      <c r="E1444" s="208" t="s">
        <v>1511</v>
      </c>
      <c r="F1444" s="209" t="s">
        <v>1512</v>
      </c>
      <c r="G1444" s="210" t="s">
        <v>278</v>
      </c>
      <c r="H1444" s="211">
        <v>88</v>
      </c>
      <c r="I1444" s="212"/>
      <c r="J1444" s="213">
        <f>ROUND(I1444*H1444,2)</f>
        <v>0</v>
      </c>
      <c r="K1444" s="214"/>
      <c r="L1444" s="46"/>
      <c r="M1444" s="215" t="s">
        <v>19</v>
      </c>
      <c r="N1444" s="216" t="s">
        <v>46</v>
      </c>
      <c r="O1444" s="86"/>
      <c r="P1444" s="217">
        <f>O1444*H1444</f>
        <v>0</v>
      </c>
      <c r="Q1444" s="217">
        <v>0</v>
      </c>
      <c r="R1444" s="217">
        <f>Q1444*H1444</f>
        <v>0</v>
      </c>
      <c r="S1444" s="217">
        <v>0.001</v>
      </c>
      <c r="T1444" s="218">
        <f>S1444*H1444</f>
        <v>0.087999999999999995</v>
      </c>
      <c r="U1444" s="40"/>
      <c r="V1444" s="40"/>
      <c r="W1444" s="40"/>
      <c r="X1444" s="40"/>
      <c r="Y1444" s="40"/>
      <c r="Z1444" s="40"/>
      <c r="AA1444" s="40"/>
      <c r="AB1444" s="40"/>
      <c r="AC1444" s="40"/>
      <c r="AD1444" s="40"/>
      <c r="AE1444" s="40"/>
      <c r="AR1444" s="219" t="s">
        <v>964</v>
      </c>
      <c r="AT1444" s="219" t="s">
        <v>149</v>
      </c>
      <c r="AU1444" s="219" t="s">
        <v>85</v>
      </c>
      <c r="AY1444" s="19" t="s">
        <v>147</v>
      </c>
      <c r="BE1444" s="220">
        <f>IF(N1444="základní",J1444,0)</f>
        <v>0</v>
      </c>
      <c r="BF1444" s="220">
        <f>IF(N1444="snížená",J1444,0)</f>
        <v>0</v>
      </c>
      <c r="BG1444" s="220">
        <f>IF(N1444="zákl. přenesená",J1444,0)</f>
        <v>0</v>
      </c>
      <c r="BH1444" s="220">
        <f>IF(N1444="sníž. přenesená",J1444,0)</f>
        <v>0</v>
      </c>
      <c r="BI1444" s="220">
        <f>IF(N1444="nulová",J1444,0)</f>
        <v>0</v>
      </c>
      <c r="BJ1444" s="19" t="s">
        <v>83</v>
      </c>
      <c r="BK1444" s="220">
        <f>ROUND(I1444*H1444,2)</f>
        <v>0</v>
      </c>
      <c r="BL1444" s="19" t="s">
        <v>964</v>
      </c>
      <c r="BM1444" s="219" t="s">
        <v>1513</v>
      </c>
    </row>
    <row r="1445" s="13" customFormat="1">
      <c r="A1445" s="13"/>
      <c r="B1445" s="237"/>
      <c r="C1445" s="238"/>
      <c r="D1445" s="239" t="s">
        <v>217</v>
      </c>
      <c r="E1445" s="258" t="s">
        <v>19</v>
      </c>
      <c r="F1445" s="240" t="s">
        <v>1514</v>
      </c>
      <c r="G1445" s="238"/>
      <c r="H1445" s="241">
        <v>88</v>
      </c>
      <c r="I1445" s="242"/>
      <c r="J1445" s="238"/>
      <c r="K1445" s="238"/>
      <c r="L1445" s="243"/>
      <c r="M1445" s="244"/>
      <c r="N1445" s="245"/>
      <c r="O1445" s="245"/>
      <c r="P1445" s="245"/>
      <c r="Q1445" s="245"/>
      <c r="R1445" s="245"/>
      <c r="S1445" s="245"/>
      <c r="T1445" s="246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7" t="s">
        <v>217</v>
      </c>
      <c r="AU1445" s="247" t="s">
        <v>85</v>
      </c>
      <c r="AV1445" s="13" t="s">
        <v>85</v>
      </c>
      <c r="AW1445" s="13" t="s">
        <v>37</v>
      </c>
      <c r="AX1445" s="13" t="s">
        <v>83</v>
      </c>
      <c r="AY1445" s="247" t="s">
        <v>147</v>
      </c>
    </row>
    <row r="1446" s="2" customFormat="1" ht="24.15" customHeight="1">
      <c r="A1446" s="40"/>
      <c r="B1446" s="41"/>
      <c r="C1446" s="207" t="s">
        <v>1515</v>
      </c>
      <c r="D1446" s="207" t="s">
        <v>149</v>
      </c>
      <c r="E1446" s="208" t="s">
        <v>1516</v>
      </c>
      <c r="F1446" s="209" t="s">
        <v>1517</v>
      </c>
      <c r="G1446" s="210" t="s">
        <v>772</v>
      </c>
      <c r="H1446" s="211">
        <v>1</v>
      </c>
      <c r="I1446" s="212"/>
      <c r="J1446" s="213">
        <f>ROUND(I1446*H1446,2)</f>
        <v>0</v>
      </c>
      <c r="K1446" s="214"/>
      <c r="L1446" s="46"/>
      <c r="M1446" s="215" t="s">
        <v>19</v>
      </c>
      <c r="N1446" s="216" t="s">
        <v>46</v>
      </c>
      <c r="O1446" s="86"/>
      <c r="P1446" s="217">
        <f>O1446*H1446</f>
        <v>0</v>
      </c>
      <c r="Q1446" s="217">
        <v>0</v>
      </c>
      <c r="R1446" s="217">
        <f>Q1446*H1446</f>
        <v>0</v>
      </c>
      <c r="S1446" s="217">
        <v>0</v>
      </c>
      <c r="T1446" s="218">
        <f>S1446*H1446</f>
        <v>0</v>
      </c>
      <c r="U1446" s="40"/>
      <c r="V1446" s="40"/>
      <c r="W1446" s="40"/>
      <c r="X1446" s="40"/>
      <c r="Y1446" s="40"/>
      <c r="Z1446" s="40"/>
      <c r="AA1446" s="40"/>
      <c r="AB1446" s="40"/>
      <c r="AC1446" s="40"/>
      <c r="AD1446" s="40"/>
      <c r="AE1446" s="40"/>
      <c r="AR1446" s="219" t="s">
        <v>964</v>
      </c>
      <c r="AT1446" s="219" t="s">
        <v>149</v>
      </c>
      <c r="AU1446" s="219" t="s">
        <v>85</v>
      </c>
      <c r="AY1446" s="19" t="s">
        <v>147</v>
      </c>
      <c r="BE1446" s="220">
        <f>IF(N1446="základní",J1446,0)</f>
        <v>0</v>
      </c>
      <c r="BF1446" s="220">
        <f>IF(N1446="snížená",J1446,0)</f>
        <v>0</v>
      </c>
      <c r="BG1446" s="220">
        <f>IF(N1446="zákl. přenesená",J1446,0)</f>
        <v>0</v>
      </c>
      <c r="BH1446" s="220">
        <f>IF(N1446="sníž. přenesená",J1446,0)</f>
        <v>0</v>
      </c>
      <c r="BI1446" s="220">
        <f>IF(N1446="nulová",J1446,0)</f>
        <v>0</v>
      </c>
      <c r="BJ1446" s="19" t="s">
        <v>83</v>
      </c>
      <c r="BK1446" s="220">
        <f>ROUND(I1446*H1446,2)</f>
        <v>0</v>
      </c>
      <c r="BL1446" s="19" t="s">
        <v>964</v>
      </c>
      <c r="BM1446" s="219" t="s">
        <v>1518</v>
      </c>
    </row>
    <row r="1447" s="2" customFormat="1">
      <c r="A1447" s="40"/>
      <c r="B1447" s="41"/>
      <c r="C1447" s="42"/>
      <c r="D1447" s="239" t="s">
        <v>555</v>
      </c>
      <c r="E1447" s="42"/>
      <c r="F1447" s="270" t="s">
        <v>1507</v>
      </c>
      <c r="G1447" s="42"/>
      <c r="H1447" s="42"/>
      <c r="I1447" s="223"/>
      <c r="J1447" s="42"/>
      <c r="K1447" s="42"/>
      <c r="L1447" s="46"/>
      <c r="M1447" s="224"/>
      <c r="N1447" s="225"/>
      <c r="O1447" s="86"/>
      <c r="P1447" s="86"/>
      <c r="Q1447" s="86"/>
      <c r="R1447" s="86"/>
      <c r="S1447" s="86"/>
      <c r="T1447" s="87"/>
      <c r="U1447" s="40"/>
      <c r="V1447" s="40"/>
      <c r="W1447" s="40"/>
      <c r="X1447" s="40"/>
      <c r="Y1447" s="40"/>
      <c r="Z1447" s="40"/>
      <c r="AA1447" s="40"/>
      <c r="AB1447" s="40"/>
      <c r="AC1447" s="40"/>
      <c r="AD1447" s="40"/>
      <c r="AE1447" s="40"/>
      <c r="AT1447" s="19" t="s">
        <v>555</v>
      </c>
      <c r="AU1447" s="19" t="s">
        <v>85</v>
      </c>
    </row>
    <row r="1448" s="14" customFormat="1">
      <c r="A1448" s="14"/>
      <c r="B1448" s="248"/>
      <c r="C1448" s="249"/>
      <c r="D1448" s="239" t="s">
        <v>217</v>
      </c>
      <c r="E1448" s="250" t="s">
        <v>19</v>
      </c>
      <c r="F1448" s="251" t="s">
        <v>1519</v>
      </c>
      <c r="G1448" s="249"/>
      <c r="H1448" s="250" t="s">
        <v>19</v>
      </c>
      <c r="I1448" s="252"/>
      <c r="J1448" s="249"/>
      <c r="K1448" s="249"/>
      <c r="L1448" s="253"/>
      <c r="M1448" s="254"/>
      <c r="N1448" s="255"/>
      <c r="O1448" s="255"/>
      <c r="P1448" s="255"/>
      <c r="Q1448" s="255"/>
      <c r="R1448" s="255"/>
      <c r="S1448" s="255"/>
      <c r="T1448" s="256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7" t="s">
        <v>217</v>
      </c>
      <c r="AU1448" s="257" t="s">
        <v>85</v>
      </c>
      <c r="AV1448" s="14" t="s">
        <v>83</v>
      </c>
      <c r="AW1448" s="14" t="s">
        <v>37</v>
      </c>
      <c r="AX1448" s="14" t="s">
        <v>75</v>
      </c>
      <c r="AY1448" s="257" t="s">
        <v>147</v>
      </c>
    </row>
    <row r="1449" s="14" customFormat="1">
      <c r="A1449" s="14"/>
      <c r="B1449" s="248"/>
      <c r="C1449" s="249"/>
      <c r="D1449" s="239" t="s">
        <v>217</v>
      </c>
      <c r="E1449" s="250" t="s">
        <v>19</v>
      </c>
      <c r="F1449" s="251" t="s">
        <v>1520</v>
      </c>
      <c r="G1449" s="249"/>
      <c r="H1449" s="250" t="s">
        <v>19</v>
      </c>
      <c r="I1449" s="252"/>
      <c r="J1449" s="249"/>
      <c r="K1449" s="249"/>
      <c r="L1449" s="253"/>
      <c r="M1449" s="254"/>
      <c r="N1449" s="255"/>
      <c r="O1449" s="255"/>
      <c r="P1449" s="255"/>
      <c r="Q1449" s="255"/>
      <c r="R1449" s="255"/>
      <c r="S1449" s="255"/>
      <c r="T1449" s="256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7" t="s">
        <v>217</v>
      </c>
      <c r="AU1449" s="257" t="s">
        <v>85</v>
      </c>
      <c r="AV1449" s="14" t="s">
        <v>83</v>
      </c>
      <c r="AW1449" s="14" t="s">
        <v>37</v>
      </c>
      <c r="AX1449" s="14" t="s">
        <v>75</v>
      </c>
      <c r="AY1449" s="257" t="s">
        <v>147</v>
      </c>
    </row>
    <row r="1450" s="13" customFormat="1">
      <c r="A1450" s="13"/>
      <c r="B1450" s="237"/>
      <c r="C1450" s="238"/>
      <c r="D1450" s="239" t="s">
        <v>217</v>
      </c>
      <c r="E1450" s="258" t="s">
        <v>19</v>
      </c>
      <c r="F1450" s="240" t="s">
        <v>83</v>
      </c>
      <c r="G1450" s="238"/>
      <c r="H1450" s="241">
        <v>1</v>
      </c>
      <c r="I1450" s="242"/>
      <c r="J1450" s="238"/>
      <c r="K1450" s="238"/>
      <c r="L1450" s="243"/>
      <c r="M1450" s="244"/>
      <c r="N1450" s="245"/>
      <c r="O1450" s="245"/>
      <c r="P1450" s="245"/>
      <c r="Q1450" s="245"/>
      <c r="R1450" s="245"/>
      <c r="S1450" s="245"/>
      <c r="T1450" s="246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47" t="s">
        <v>217</v>
      </c>
      <c r="AU1450" s="247" t="s">
        <v>85</v>
      </c>
      <c r="AV1450" s="13" t="s">
        <v>85</v>
      </c>
      <c r="AW1450" s="13" t="s">
        <v>37</v>
      </c>
      <c r="AX1450" s="13" t="s">
        <v>75</v>
      </c>
      <c r="AY1450" s="247" t="s">
        <v>147</v>
      </c>
    </row>
    <row r="1451" s="15" customFormat="1">
      <c r="A1451" s="15"/>
      <c r="B1451" s="259"/>
      <c r="C1451" s="260"/>
      <c r="D1451" s="239" t="s">
        <v>217</v>
      </c>
      <c r="E1451" s="261" t="s">
        <v>19</v>
      </c>
      <c r="F1451" s="262" t="s">
        <v>233</v>
      </c>
      <c r="G1451" s="260"/>
      <c r="H1451" s="263">
        <v>1</v>
      </c>
      <c r="I1451" s="264"/>
      <c r="J1451" s="260"/>
      <c r="K1451" s="260"/>
      <c r="L1451" s="265"/>
      <c r="M1451" s="266"/>
      <c r="N1451" s="267"/>
      <c r="O1451" s="267"/>
      <c r="P1451" s="267"/>
      <c r="Q1451" s="267"/>
      <c r="R1451" s="267"/>
      <c r="S1451" s="267"/>
      <c r="T1451" s="268"/>
      <c r="U1451" s="15"/>
      <c r="V1451" s="15"/>
      <c r="W1451" s="15"/>
      <c r="X1451" s="15"/>
      <c r="Y1451" s="15"/>
      <c r="Z1451" s="15"/>
      <c r="AA1451" s="15"/>
      <c r="AB1451" s="15"/>
      <c r="AC1451" s="15"/>
      <c r="AD1451" s="15"/>
      <c r="AE1451" s="15"/>
      <c r="AT1451" s="269" t="s">
        <v>217</v>
      </c>
      <c r="AU1451" s="269" t="s">
        <v>85</v>
      </c>
      <c r="AV1451" s="15" t="s">
        <v>153</v>
      </c>
      <c r="AW1451" s="15" t="s">
        <v>37</v>
      </c>
      <c r="AX1451" s="15" t="s">
        <v>83</v>
      </c>
      <c r="AY1451" s="269" t="s">
        <v>147</v>
      </c>
    </row>
    <row r="1452" s="2" customFormat="1" ht="16.5" customHeight="1">
      <c r="A1452" s="40"/>
      <c r="B1452" s="41"/>
      <c r="C1452" s="207" t="s">
        <v>1521</v>
      </c>
      <c r="D1452" s="207" t="s">
        <v>149</v>
      </c>
      <c r="E1452" s="208" t="s">
        <v>1522</v>
      </c>
      <c r="F1452" s="209" t="s">
        <v>1523</v>
      </c>
      <c r="G1452" s="210" t="s">
        <v>772</v>
      </c>
      <c r="H1452" s="211">
        <v>1</v>
      </c>
      <c r="I1452" s="212"/>
      <c r="J1452" s="213">
        <f>ROUND(I1452*H1452,2)</f>
        <v>0</v>
      </c>
      <c r="K1452" s="214"/>
      <c r="L1452" s="46"/>
      <c r="M1452" s="215" t="s">
        <v>19</v>
      </c>
      <c r="N1452" s="216" t="s">
        <v>46</v>
      </c>
      <c r="O1452" s="86"/>
      <c r="P1452" s="217">
        <f>O1452*H1452</f>
        <v>0</v>
      </c>
      <c r="Q1452" s="217">
        <v>0</v>
      </c>
      <c r="R1452" s="217">
        <f>Q1452*H1452</f>
        <v>0</v>
      </c>
      <c r="S1452" s="217">
        <v>0</v>
      </c>
      <c r="T1452" s="218">
        <f>S1452*H1452</f>
        <v>0</v>
      </c>
      <c r="U1452" s="40"/>
      <c r="V1452" s="40"/>
      <c r="W1452" s="40"/>
      <c r="X1452" s="40"/>
      <c r="Y1452" s="40"/>
      <c r="Z1452" s="40"/>
      <c r="AA1452" s="40"/>
      <c r="AB1452" s="40"/>
      <c r="AC1452" s="40"/>
      <c r="AD1452" s="40"/>
      <c r="AE1452" s="40"/>
      <c r="AR1452" s="219" t="s">
        <v>964</v>
      </c>
      <c r="AT1452" s="219" t="s">
        <v>149</v>
      </c>
      <c r="AU1452" s="219" t="s">
        <v>85</v>
      </c>
      <c r="AY1452" s="19" t="s">
        <v>147</v>
      </c>
      <c r="BE1452" s="220">
        <f>IF(N1452="základní",J1452,0)</f>
        <v>0</v>
      </c>
      <c r="BF1452" s="220">
        <f>IF(N1452="snížená",J1452,0)</f>
        <v>0</v>
      </c>
      <c r="BG1452" s="220">
        <f>IF(N1452="zákl. přenesená",J1452,0)</f>
        <v>0</v>
      </c>
      <c r="BH1452" s="220">
        <f>IF(N1452="sníž. přenesená",J1452,0)</f>
        <v>0</v>
      </c>
      <c r="BI1452" s="220">
        <f>IF(N1452="nulová",J1452,0)</f>
        <v>0</v>
      </c>
      <c r="BJ1452" s="19" t="s">
        <v>83</v>
      </c>
      <c r="BK1452" s="220">
        <f>ROUND(I1452*H1452,2)</f>
        <v>0</v>
      </c>
      <c r="BL1452" s="19" t="s">
        <v>964</v>
      </c>
      <c r="BM1452" s="219" t="s">
        <v>1524</v>
      </c>
    </row>
    <row r="1453" s="2" customFormat="1">
      <c r="A1453" s="40"/>
      <c r="B1453" s="41"/>
      <c r="C1453" s="42"/>
      <c r="D1453" s="239" t="s">
        <v>555</v>
      </c>
      <c r="E1453" s="42"/>
      <c r="F1453" s="270" t="s">
        <v>1507</v>
      </c>
      <c r="G1453" s="42"/>
      <c r="H1453" s="42"/>
      <c r="I1453" s="223"/>
      <c r="J1453" s="42"/>
      <c r="K1453" s="42"/>
      <c r="L1453" s="46"/>
      <c r="M1453" s="224"/>
      <c r="N1453" s="225"/>
      <c r="O1453" s="86"/>
      <c r="P1453" s="86"/>
      <c r="Q1453" s="86"/>
      <c r="R1453" s="86"/>
      <c r="S1453" s="86"/>
      <c r="T1453" s="87"/>
      <c r="U1453" s="40"/>
      <c r="V1453" s="40"/>
      <c r="W1453" s="40"/>
      <c r="X1453" s="40"/>
      <c r="Y1453" s="40"/>
      <c r="Z1453" s="40"/>
      <c r="AA1453" s="40"/>
      <c r="AB1453" s="40"/>
      <c r="AC1453" s="40"/>
      <c r="AD1453" s="40"/>
      <c r="AE1453" s="40"/>
      <c r="AT1453" s="19" t="s">
        <v>555</v>
      </c>
      <c r="AU1453" s="19" t="s">
        <v>85</v>
      </c>
    </row>
    <row r="1454" s="14" customFormat="1">
      <c r="A1454" s="14"/>
      <c r="B1454" s="248"/>
      <c r="C1454" s="249"/>
      <c r="D1454" s="239" t="s">
        <v>217</v>
      </c>
      <c r="E1454" s="250" t="s">
        <v>19</v>
      </c>
      <c r="F1454" s="251" t="s">
        <v>1525</v>
      </c>
      <c r="G1454" s="249"/>
      <c r="H1454" s="250" t="s">
        <v>19</v>
      </c>
      <c r="I1454" s="252"/>
      <c r="J1454" s="249"/>
      <c r="K1454" s="249"/>
      <c r="L1454" s="253"/>
      <c r="M1454" s="254"/>
      <c r="N1454" s="255"/>
      <c r="O1454" s="255"/>
      <c r="P1454" s="255"/>
      <c r="Q1454" s="255"/>
      <c r="R1454" s="255"/>
      <c r="S1454" s="255"/>
      <c r="T1454" s="256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7" t="s">
        <v>217</v>
      </c>
      <c r="AU1454" s="257" t="s">
        <v>85</v>
      </c>
      <c r="AV1454" s="14" t="s">
        <v>83</v>
      </c>
      <c r="AW1454" s="14" t="s">
        <v>37</v>
      </c>
      <c r="AX1454" s="14" t="s">
        <v>75</v>
      </c>
      <c r="AY1454" s="257" t="s">
        <v>147</v>
      </c>
    </row>
    <row r="1455" s="14" customFormat="1">
      <c r="A1455" s="14"/>
      <c r="B1455" s="248"/>
      <c r="C1455" s="249"/>
      <c r="D1455" s="239" t="s">
        <v>217</v>
      </c>
      <c r="E1455" s="250" t="s">
        <v>19</v>
      </c>
      <c r="F1455" s="251" t="s">
        <v>1526</v>
      </c>
      <c r="G1455" s="249"/>
      <c r="H1455" s="250" t="s">
        <v>19</v>
      </c>
      <c r="I1455" s="252"/>
      <c r="J1455" s="249"/>
      <c r="K1455" s="249"/>
      <c r="L1455" s="253"/>
      <c r="M1455" s="254"/>
      <c r="N1455" s="255"/>
      <c r="O1455" s="255"/>
      <c r="P1455" s="255"/>
      <c r="Q1455" s="255"/>
      <c r="R1455" s="255"/>
      <c r="S1455" s="255"/>
      <c r="T1455" s="256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7" t="s">
        <v>217</v>
      </c>
      <c r="AU1455" s="257" t="s">
        <v>85</v>
      </c>
      <c r="AV1455" s="14" t="s">
        <v>83</v>
      </c>
      <c r="AW1455" s="14" t="s">
        <v>37</v>
      </c>
      <c r="AX1455" s="14" t="s">
        <v>75</v>
      </c>
      <c r="AY1455" s="257" t="s">
        <v>147</v>
      </c>
    </row>
    <row r="1456" s="13" customFormat="1">
      <c r="A1456" s="13"/>
      <c r="B1456" s="237"/>
      <c r="C1456" s="238"/>
      <c r="D1456" s="239" t="s">
        <v>217</v>
      </c>
      <c r="E1456" s="258" t="s">
        <v>19</v>
      </c>
      <c r="F1456" s="240" t="s">
        <v>83</v>
      </c>
      <c r="G1456" s="238"/>
      <c r="H1456" s="241">
        <v>1</v>
      </c>
      <c r="I1456" s="242"/>
      <c r="J1456" s="238"/>
      <c r="K1456" s="238"/>
      <c r="L1456" s="243"/>
      <c r="M1456" s="244"/>
      <c r="N1456" s="245"/>
      <c r="O1456" s="245"/>
      <c r="P1456" s="245"/>
      <c r="Q1456" s="245"/>
      <c r="R1456" s="245"/>
      <c r="S1456" s="245"/>
      <c r="T1456" s="246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47" t="s">
        <v>217</v>
      </c>
      <c r="AU1456" s="247" t="s">
        <v>85</v>
      </c>
      <c r="AV1456" s="13" t="s">
        <v>85</v>
      </c>
      <c r="AW1456" s="13" t="s">
        <v>37</v>
      </c>
      <c r="AX1456" s="13" t="s">
        <v>75</v>
      </c>
      <c r="AY1456" s="247" t="s">
        <v>147</v>
      </c>
    </row>
    <row r="1457" s="15" customFormat="1">
      <c r="A1457" s="15"/>
      <c r="B1457" s="259"/>
      <c r="C1457" s="260"/>
      <c r="D1457" s="239" t="s">
        <v>217</v>
      </c>
      <c r="E1457" s="261" t="s">
        <v>19</v>
      </c>
      <c r="F1457" s="262" t="s">
        <v>233</v>
      </c>
      <c r="G1457" s="260"/>
      <c r="H1457" s="263">
        <v>1</v>
      </c>
      <c r="I1457" s="264"/>
      <c r="J1457" s="260"/>
      <c r="K1457" s="260"/>
      <c r="L1457" s="265"/>
      <c r="M1457" s="266"/>
      <c r="N1457" s="267"/>
      <c r="O1457" s="267"/>
      <c r="P1457" s="267"/>
      <c r="Q1457" s="267"/>
      <c r="R1457" s="267"/>
      <c r="S1457" s="267"/>
      <c r="T1457" s="268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15"/>
      <c r="AT1457" s="269" t="s">
        <v>217</v>
      </c>
      <c r="AU1457" s="269" t="s">
        <v>85</v>
      </c>
      <c r="AV1457" s="15" t="s">
        <v>153</v>
      </c>
      <c r="AW1457" s="15" t="s">
        <v>37</v>
      </c>
      <c r="AX1457" s="15" t="s">
        <v>83</v>
      </c>
      <c r="AY1457" s="269" t="s">
        <v>147</v>
      </c>
    </row>
    <row r="1458" s="2" customFormat="1" ht="16.5" customHeight="1">
      <c r="A1458" s="40"/>
      <c r="B1458" s="41"/>
      <c r="C1458" s="207" t="s">
        <v>1527</v>
      </c>
      <c r="D1458" s="207" t="s">
        <v>149</v>
      </c>
      <c r="E1458" s="208" t="s">
        <v>1528</v>
      </c>
      <c r="F1458" s="209" t="s">
        <v>1529</v>
      </c>
      <c r="G1458" s="210" t="s">
        <v>772</v>
      </c>
      <c r="H1458" s="211">
        <v>1</v>
      </c>
      <c r="I1458" s="212"/>
      <c r="J1458" s="213">
        <f>ROUND(I1458*H1458,2)</f>
        <v>0</v>
      </c>
      <c r="K1458" s="214"/>
      <c r="L1458" s="46"/>
      <c r="M1458" s="215" t="s">
        <v>19</v>
      </c>
      <c r="N1458" s="216" t="s">
        <v>46</v>
      </c>
      <c r="O1458" s="86"/>
      <c r="P1458" s="217">
        <f>O1458*H1458</f>
        <v>0</v>
      </c>
      <c r="Q1458" s="217">
        <v>0</v>
      </c>
      <c r="R1458" s="217">
        <f>Q1458*H1458</f>
        <v>0</v>
      </c>
      <c r="S1458" s="217">
        <v>0</v>
      </c>
      <c r="T1458" s="218">
        <f>S1458*H1458</f>
        <v>0</v>
      </c>
      <c r="U1458" s="40"/>
      <c r="V1458" s="40"/>
      <c r="W1458" s="40"/>
      <c r="X1458" s="40"/>
      <c r="Y1458" s="40"/>
      <c r="Z1458" s="40"/>
      <c r="AA1458" s="40"/>
      <c r="AB1458" s="40"/>
      <c r="AC1458" s="40"/>
      <c r="AD1458" s="40"/>
      <c r="AE1458" s="40"/>
      <c r="AR1458" s="219" t="s">
        <v>964</v>
      </c>
      <c r="AT1458" s="219" t="s">
        <v>149</v>
      </c>
      <c r="AU1458" s="219" t="s">
        <v>85</v>
      </c>
      <c r="AY1458" s="19" t="s">
        <v>147</v>
      </c>
      <c r="BE1458" s="220">
        <f>IF(N1458="základní",J1458,0)</f>
        <v>0</v>
      </c>
      <c r="BF1458" s="220">
        <f>IF(N1458="snížená",J1458,0)</f>
        <v>0</v>
      </c>
      <c r="BG1458" s="220">
        <f>IF(N1458="zákl. přenesená",J1458,0)</f>
        <v>0</v>
      </c>
      <c r="BH1458" s="220">
        <f>IF(N1458="sníž. přenesená",J1458,0)</f>
        <v>0</v>
      </c>
      <c r="BI1458" s="220">
        <f>IF(N1458="nulová",J1458,0)</f>
        <v>0</v>
      </c>
      <c r="BJ1458" s="19" t="s">
        <v>83</v>
      </c>
      <c r="BK1458" s="220">
        <f>ROUND(I1458*H1458,2)</f>
        <v>0</v>
      </c>
      <c r="BL1458" s="19" t="s">
        <v>964</v>
      </c>
      <c r="BM1458" s="219" t="s">
        <v>1530</v>
      </c>
    </row>
    <row r="1459" s="2" customFormat="1">
      <c r="A1459" s="40"/>
      <c r="B1459" s="41"/>
      <c r="C1459" s="42"/>
      <c r="D1459" s="239" t="s">
        <v>555</v>
      </c>
      <c r="E1459" s="42"/>
      <c r="F1459" s="270" t="s">
        <v>1507</v>
      </c>
      <c r="G1459" s="42"/>
      <c r="H1459" s="42"/>
      <c r="I1459" s="223"/>
      <c r="J1459" s="42"/>
      <c r="K1459" s="42"/>
      <c r="L1459" s="46"/>
      <c r="M1459" s="224"/>
      <c r="N1459" s="225"/>
      <c r="O1459" s="86"/>
      <c r="P1459" s="86"/>
      <c r="Q1459" s="86"/>
      <c r="R1459" s="86"/>
      <c r="S1459" s="86"/>
      <c r="T1459" s="87"/>
      <c r="U1459" s="40"/>
      <c r="V1459" s="40"/>
      <c r="W1459" s="40"/>
      <c r="X1459" s="40"/>
      <c r="Y1459" s="40"/>
      <c r="Z1459" s="40"/>
      <c r="AA1459" s="40"/>
      <c r="AB1459" s="40"/>
      <c r="AC1459" s="40"/>
      <c r="AD1459" s="40"/>
      <c r="AE1459" s="40"/>
      <c r="AT1459" s="19" t="s">
        <v>555</v>
      </c>
      <c r="AU1459" s="19" t="s">
        <v>85</v>
      </c>
    </row>
    <row r="1460" s="14" customFormat="1">
      <c r="A1460" s="14"/>
      <c r="B1460" s="248"/>
      <c r="C1460" s="249"/>
      <c r="D1460" s="239" t="s">
        <v>217</v>
      </c>
      <c r="E1460" s="250" t="s">
        <v>19</v>
      </c>
      <c r="F1460" s="251" t="s">
        <v>1525</v>
      </c>
      <c r="G1460" s="249"/>
      <c r="H1460" s="250" t="s">
        <v>19</v>
      </c>
      <c r="I1460" s="252"/>
      <c r="J1460" s="249"/>
      <c r="K1460" s="249"/>
      <c r="L1460" s="253"/>
      <c r="M1460" s="254"/>
      <c r="N1460" s="255"/>
      <c r="O1460" s="255"/>
      <c r="P1460" s="255"/>
      <c r="Q1460" s="255"/>
      <c r="R1460" s="255"/>
      <c r="S1460" s="255"/>
      <c r="T1460" s="256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7" t="s">
        <v>217</v>
      </c>
      <c r="AU1460" s="257" t="s">
        <v>85</v>
      </c>
      <c r="AV1460" s="14" t="s">
        <v>83</v>
      </c>
      <c r="AW1460" s="14" t="s">
        <v>37</v>
      </c>
      <c r="AX1460" s="14" t="s">
        <v>75</v>
      </c>
      <c r="AY1460" s="257" t="s">
        <v>147</v>
      </c>
    </row>
    <row r="1461" s="14" customFormat="1">
      <c r="A1461" s="14"/>
      <c r="B1461" s="248"/>
      <c r="C1461" s="249"/>
      <c r="D1461" s="239" t="s">
        <v>217</v>
      </c>
      <c r="E1461" s="250" t="s">
        <v>19</v>
      </c>
      <c r="F1461" s="251" t="s">
        <v>1531</v>
      </c>
      <c r="G1461" s="249"/>
      <c r="H1461" s="250" t="s">
        <v>19</v>
      </c>
      <c r="I1461" s="252"/>
      <c r="J1461" s="249"/>
      <c r="K1461" s="249"/>
      <c r="L1461" s="253"/>
      <c r="M1461" s="254"/>
      <c r="N1461" s="255"/>
      <c r="O1461" s="255"/>
      <c r="P1461" s="255"/>
      <c r="Q1461" s="255"/>
      <c r="R1461" s="255"/>
      <c r="S1461" s="255"/>
      <c r="T1461" s="256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7" t="s">
        <v>217</v>
      </c>
      <c r="AU1461" s="257" t="s">
        <v>85</v>
      </c>
      <c r="AV1461" s="14" t="s">
        <v>83</v>
      </c>
      <c r="AW1461" s="14" t="s">
        <v>37</v>
      </c>
      <c r="AX1461" s="14" t="s">
        <v>75</v>
      </c>
      <c r="AY1461" s="257" t="s">
        <v>147</v>
      </c>
    </row>
    <row r="1462" s="13" customFormat="1">
      <c r="A1462" s="13"/>
      <c r="B1462" s="237"/>
      <c r="C1462" s="238"/>
      <c r="D1462" s="239" t="s">
        <v>217</v>
      </c>
      <c r="E1462" s="258" t="s">
        <v>19</v>
      </c>
      <c r="F1462" s="240" t="s">
        <v>83</v>
      </c>
      <c r="G1462" s="238"/>
      <c r="H1462" s="241">
        <v>1</v>
      </c>
      <c r="I1462" s="242"/>
      <c r="J1462" s="238"/>
      <c r="K1462" s="238"/>
      <c r="L1462" s="243"/>
      <c r="M1462" s="244"/>
      <c r="N1462" s="245"/>
      <c r="O1462" s="245"/>
      <c r="P1462" s="245"/>
      <c r="Q1462" s="245"/>
      <c r="R1462" s="245"/>
      <c r="S1462" s="245"/>
      <c r="T1462" s="246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7" t="s">
        <v>217</v>
      </c>
      <c r="AU1462" s="247" t="s">
        <v>85</v>
      </c>
      <c r="AV1462" s="13" t="s">
        <v>85</v>
      </c>
      <c r="AW1462" s="13" t="s">
        <v>37</v>
      </c>
      <c r="AX1462" s="13" t="s">
        <v>75</v>
      </c>
      <c r="AY1462" s="247" t="s">
        <v>147</v>
      </c>
    </row>
    <row r="1463" s="15" customFormat="1">
      <c r="A1463" s="15"/>
      <c r="B1463" s="259"/>
      <c r="C1463" s="260"/>
      <c r="D1463" s="239" t="s">
        <v>217</v>
      </c>
      <c r="E1463" s="261" t="s">
        <v>19</v>
      </c>
      <c r="F1463" s="262" t="s">
        <v>233</v>
      </c>
      <c r="G1463" s="260"/>
      <c r="H1463" s="263">
        <v>1</v>
      </c>
      <c r="I1463" s="264"/>
      <c r="J1463" s="260"/>
      <c r="K1463" s="260"/>
      <c r="L1463" s="265"/>
      <c r="M1463" s="266"/>
      <c r="N1463" s="267"/>
      <c r="O1463" s="267"/>
      <c r="P1463" s="267"/>
      <c r="Q1463" s="267"/>
      <c r="R1463" s="267"/>
      <c r="S1463" s="267"/>
      <c r="T1463" s="268"/>
      <c r="U1463" s="15"/>
      <c r="V1463" s="15"/>
      <c r="W1463" s="15"/>
      <c r="X1463" s="15"/>
      <c r="Y1463" s="15"/>
      <c r="Z1463" s="15"/>
      <c r="AA1463" s="15"/>
      <c r="AB1463" s="15"/>
      <c r="AC1463" s="15"/>
      <c r="AD1463" s="15"/>
      <c r="AE1463" s="15"/>
      <c r="AT1463" s="269" t="s">
        <v>217</v>
      </c>
      <c r="AU1463" s="269" t="s">
        <v>85</v>
      </c>
      <c r="AV1463" s="15" t="s">
        <v>153</v>
      </c>
      <c r="AW1463" s="15" t="s">
        <v>37</v>
      </c>
      <c r="AX1463" s="15" t="s">
        <v>83</v>
      </c>
      <c r="AY1463" s="269" t="s">
        <v>147</v>
      </c>
    </row>
    <row r="1464" s="2" customFormat="1" ht="33" customHeight="1">
      <c r="A1464" s="40"/>
      <c r="B1464" s="41"/>
      <c r="C1464" s="207" t="s">
        <v>1532</v>
      </c>
      <c r="D1464" s="207" t="s">
        <v>149</v>
      </c>
      <c r="E1464" s="208" t="s">
        <v>1533</v>
      </c>
      <c r="F1464" s="209" t="s">
        <v>1534</v>
      </c>
      <c r="G1464" s="210" t="s">
        <v>772</v>
      </c>
      <c r="H1464" s="211">
        <v>2</v>
      </c>
      <c r="I1464" s="212"/>
      <c r="J1464" s="213">
        <f>ROUND(I1464*H1464,2)</f>
        <v>0</v>
      </c>
      <c r="K1464" s="214"/>
      <c r="L1464" s="46"/>
      <c r="M1464" s="215" t="s">
        <v>19</v>
      </c>
      <c r="N1464" s="216" t="s">
        <v>46</v>
      </c>
      <c r="O1464" s="86"/>
      <c r="P1464" s="217">
        <f>O1464*H1464</f>
        <v>0</v>
      </c>
      <c r="Q1464" s="217">
        <v>0</v>
      </c>
      <c r="R1464" s="217">
        <f>Q1464*H1464</f>
        <v>0</v>
      </c>
      <c r="S1464" s="217">
        <v>0</v>
      </c>
      <c r="T1464" s="218">
        <f>S1464*H1464</f>
        <v>0</v>
      </c>
      <c r="U1464" s="40"/>
      <c r="V1464" s="40"/>
      <c r="W1464" s="40"/>
      <c r="X1464" s="40"/>
      <c r="Y1464" s="40"/>
      <c r="Z1464" s="40"/>
      <c r="AA1464" s="40"/>
      <c r="AB1464" s="40"/>
      <c r="AC1464" s="40"/>
      <c r="AD1464" s="40"/>
      <c r="AE1464" s="40"/>
      <c r="AR1464" s="219" t="s">
        <v>964</v>
      </c>
      <c r="AT1464" s="219" t="s">
        <v>149</v>
      </c>
      <c r="AU1464" s="219" t="s">
        <v>85</v>
      </c>
      <c r="AY1464" s="19" t="s">
        <v>147</v>
      </c>
      <c r="BE1464" s="220">
        <f>IF(N1464="základní",J1464,0)</f>
        <v>0</v>
      </c>
      <c r="BF1464" s="220">
        <f>IF(N1464="snížená",J1464,0)</f>
        <v>0</v>
      </c>
      <c r="BG1464" s="220">
        <f>IF(N1464="zákl. přenesená",J1464,0)</f>
        <v>0</v>
      </c>
      <c r="BH1464" s="220">
        <f>IF(N1464="sníž. přenesená",J1464,0)</f>
        <v>0</v>
      </c>
      <c r="BI1464" s="220">
        <f>IF(N1464="nulová",J1464,0)</f>
        <v>0</v>
      </c>
      <c r="BJ1464" s="19" t="s">
        <v>83</v>
      </c>
      <c r="BK1464" s="220">
        <f>ROUND(I1464*H1464,2)</f>
        <v>0</v>
      </c>
      <c r="BL1464" s="19" t="s">
        <v>964</v>
      </c>
      <c r="BM1464" s="219" t="s">
        <v>1535</v>
      </c>
    </row>
    <row r="1465" s="14" customFormat="1">
      <c r="A1465" s="14"/>
      <c r="B1465" s="248"/>
      <c r="C1465" s="249"/>
      <c r="D1465" s="239" t="s">
        <v>217</v>
      </c>
      <c r="E1465" s="250" t="s">
        <v>19</v>
      </c>
      <c r="F1465" s="251" t="s">
        <v>1500</v>
      </c>
      <c r="G1465" s="249"/>
      <c r="H1465" s="250" t="s">
        <v>19</v>
      </c>
      <c r="I1465" s="252"/>
      <c r="J1465" s="249"/>
      <c r="K1465" s="249"/>
      <c r="L1465" s="253"/>
      <c r="M1465" s="254"/>
      <c r="N1465" s="255"/>
      <c r="O1465" s="255"/>
      <c r="P1465" s="255"/>
      <c r="Q1465" s="255"/>
      <c r="R1465" s="255"/>
      <c r="S1465" s="255"/>
      <c r="T1465" s="256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7" t="s">
        <v>217</v>
      </c>
      <c r="AU1465" s="257" t="s">
        <v>85</v>
      </c>
      <c r="AV1465" s="14" t="s">
        <v>83</v>
      </c>
      <c r="AW1465" s="14" t="s">
        <v>37</v>
      </c>
      <c r="AX1465" s="14" t="s">
        <v>75</v>
      </c>
      <c r="AY1465" s="257" t="s">
        <v>147</v>
      </c>
    </row>
    <row r="1466" s="14" customFormat="1">
      <c r="A1466" s="14"/>
      <c r="B1466" s="248"/>
      <c r="C1466" s="249"/>
      <c r="D1466" s="239" t="s">
        <v>217</v>
      </c>
      <c r="E1466" s="250" t="s">
        <v>19</v>
      </c>
      <c r="F1466" s="251" t="s">
        <v>1536</v>
      </c>
      <c r="G1466" s="249"/>
      <c r="H1466" s="250" t="s">
        <v>19</v>
      </c>
      <c r="I1466" s="252"/>
      <c r="J1466" s="249"/>
      <c r="K1466" s="249"/>
      <c r="L1466" s="253"/>
      <c r="M1466" s="254"/>
      <c r="N1466" s="255"/>
      <c r="O1466" s="255"/>
      <c r="P1466" s="255"/>
      <c r="Q1466" s="255"/>
      <c r="R1466" s="255"/>
      <c r="S1466" s="255"/>
      <c r="T1466" s="256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7" t="s">
        <v>217</v>
      </c>
      <c r="AU1466" s="257" t="s">
        <v>85</v>
      </c>
      <c r="AV1466" s="14" t="s">
        <v>83</v>
      </c>
      <c r="AW1466" s="14" t="s">
        <v>37</v>
      </c>
      <c r="AX1466" s="14" t="s">
        <v>75</v>
      </c>
      <c r="AY1466" s="257" t="s">
        <v>147</v>
      </c>
    </row>
    <row r="1467" s="13" customFormat="1">
      <c r="A1467" s="13"/>
      <c r="B1467" s="237"/>
      <c r="C1467" s="238"/>
      <c r="D1467" s="239" t="s">
        <v>217</v>
      </c>
      <c r="E1467" s="258" t="s">
        <v>19</v>
      </c>
      <c r="F1467" s="240" t="s">
        <v>85</v>
      </c>
      <c r="G1467" s="238"/>
      <c r="H1467" s="241">
        <v>2</v>
      </c>
      <c r="I1467" s="242"/>
      <c r="J1467" s="238"/>
      <c r="K1467" s="238"/>
      <c r="L1467" s="243"/>
      <c r="M1467" s="244"/>
      <c r="N1467" s="245"/>
      <c r="O1467" s="245"/>
      <c r="P1467" s="245"/>
      <c r="Q1467" s="245"/>
      <c r="R1467" s="245"/>
      <c r="S1467" s="245"/>
      <c r="T1467" s="246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7" t="s">
        <v>217</v>
      </c>
      <c r="AU1467" s="247" t="s">
        <v>85</v>
      </c>
      <c r="AV1467" s="13" t="s">
        <v>85</v>
      </c>
      <c r="AW1467" s="13" t="s">
        <v>37</v>
      </c>
      <c r="AX1467" s="13" t="s">
        <v>75</v>
      </c>
      <c r="AY1467" s="247" t="s">
        <v>147</v>
      </c>
    </row>
    <row r="1468" s="15" customFormat="1">
      <c r="A1468" s="15"/>
      <c r="B1468" s="259"/>
      <c r="C1468" s="260"/>
      <c r="D1468" s="239" t="s">
        <v>217</v>
      </c>
      <c r="E1468" s="261" t="s">
        <v>19</v>
      </c>
      <c r="F1468" s="262" t="s">
        <v>233</v>
      </c>
      <c r="G1468" s="260"/>
      <c r="H1468" s="263">
        <v>2</v>
      </c>
      <c r="I1468" s="264"/>
      <c r="J1468" s="260"/>
      <c r="K1468" s="260"/>
      <c r="L1468" s="265"/>
      <c r="M1468" s="266"/>
      <c r="N1468" s="267"/>
      <c r="O1468" s="267"/>
      <c r="P1468" s="267"/>
      <c r="Q1468" s="267"/>
      <c r="R1468" s="267"/>
      <c r="S1468" s="267"/>
      <c r="T1468" s="268"/>
      <c r="U1468" s="15"/>
      <c r="V1468" s="15"/>
      <c r="W1468" s="15"/>
      <c r="X1468" s="15"/>
      <c r="Y1468" s="15"/>
      <c r="Z1468" s="15"/>
      <c r="AA1468" s="15"/>
      <c r="AB1468" s="15"/>
      <c r="AC1468" s="15"/>
      <c r="AD1468" s="15"/>
      <c r="AE1468" s="15"/>
      <c r="AT1468" s="269" t="s">
        <v>217</v>
      </c>
      <c r="AU1468" s="269" t="s">
        <v>85</v>
      </c>
      <c r="AV1468" s="15" t="s">
        <v>153</v>
      </c>
      <c r="AW1468" s="15" t="s">
        <v>37</v>
      </c>
      <c r="AX1468" s="15" t="s">
        <v>83</v>
      </c>
      <c r="AY1468" s="269" t="s">
        <v>147</v>
      </c>
    </row>
    <row r="1469" s="2" customFormat="1" ht="24.15" customHeight="1">
      <c r="A1469" s="40"/>
      <c r="B1469" s="41"/>
      <c r="C1469" s="207" t="s">
        <v>1537</v>
      </c>
      <c r="D1469" s="207" t="s">
        <v>149</v>
      </c>
      <c r="E1469" s="208" t="s">
        <v>1538</v>
      </c>
      <c r="F1469" s="209" t="s">
        <v>1539</v>
      </c>
      <c r="G1469" s="210" t="s">
        <v>215</v>
      </c>
      <c r="H1469" s="211">
        <v>20</v>
      </c>
      <c r="I1469" s="212"/>
      <c r="J1469" s="213">
        <f>ROUND(I1469*H1469,2)</f>
        <v>0</v>
      </c>
      <c r="K1469" s="214"/>
      <c r="L1469" s="46"/>
      <c r="M1469" s="215" t="s">
        <v>19</v>
      </c>
      <c r="N1469" s="216" t="s">
        <v>46</v>
      </c>
      <c r="O1469" s="86"/>
      <c r="P1469" s="217">
        <f>O1469*H1469</f>
        <v>0</v>
      </c>
      <c r="Q1469" s="217">
        <v>6.0000000000000002E-05</v>
      </c>
      <c r="R1469" s="217">
        <f>Q1469*H1469</f>
        <v>0.0012000000000000001</v>
      </c>
      <c r="S1469" s="217">
        <v>0</v>
      </c>
      <c r="T1469" s="218">
        <f>S1469*H1469</f>
        <v>0</v>
      </c>
      <c r="U1469" s="40"/>
      <c r="V1469" s="40"/>
      <c r="W1469" s="40"/>
      <c r="X1469" s="40"/>
      <c r="Y1469" s="40"/>
      <c r="Z1469" s="40"/>
      <c r="AA1469" s="40"/>
      <c r="AB1469" s="40"/>
      <c r="AC1469" s="40"/>
      <c r="AD1469" s="40"/>
      <c r="AE1469" s="40"/>
      <c r="AR1469" s="219" t="s">
        <v>964</v>
      </c>
      <c r="AT1469" s="219" t="s">
        <v>149</v>
      </c>
      <c r="AU1469" s="219" t="s">
        <v>85</v>
      </c>
      <c r="AY1469" s="19" t="s">
        <v>147</v>
      </c>
      <c r="BE1469" s="220">
        <f>IF(N1469="základní",J1469,0)</f>
        <v>0</v>
      </c>
      <c r="BF1469" s="220">
        <f>IF(N1469="snížená",J1469,0)</f>
        <v>0</v>
      </c>
      <c r="BG1469" s="220">
        <f>IF(N1469="zákl. přenesená",J1469,0)</f>
        <v>0</v>
      </c>
      <c r="BH1469" s="220">
        <f>IF(N1469="sníž. přenesená",J1469,0)</f>
        <v>0</v>
      </c>
      <c r="BI1469" s="220">
        <f>IF(N1469="nulová",J1469,0)</f>
        <v>0</v>
      </c>
      <c r="BJ1469" s="19" t="s">
        <v>83</v>
      </c>
      <c r="BK1469" s="220">
        <f>ROUND(I1469*H1469,2)</f>
        <v>0</v>
      </c>
      <c r="BL1469" s="19" t="s">
        <v>964</v>
      </c>
      <c r="BM1469" s="219" t="s">
        <v>1540</v>
      </c>
    </row>
    <row r="1470" s="2" customFormat="1">
      <c r="A1470" s="40"/>
      <c r="B1470" s="41"/>
      <c r="C1470" s="42"/>
      <c r="D1470" s="221" t="s">
        <v>155</v>
      </c>
      <c r="E1470" s="42"/>
      <c r="F1470" s="222" t="s">
        <v>1541</v>
      </c>
      <c r="G1470" s="42"/>
      <c r="H1470" s="42"/>
      <c r="I1470" s="223"/>
      <c r="J1470" s="42"/>
      <c r="K1470" s="42"/>
      <c r="L1470" s="46"/>
      <c r="M1470" s="224"/>
      <c r="N1470" s="225"/>
      <c r="O1470" s="86"/>
      <c r="P1470" s="86"/>
      <c r="Q1470" s="86"/>
      <c r="R1470" s="86"/>
      <c r="S1470" s="86"/>
      <c r="T1470" s="87"/>
      <c r="U1470" s="40"/>
      <c r="V1470" s="40"/>
      <c r="W1470" s="40"/>
      <c r="X1470" s="40"/>
      <c r="Y1470" s="40"/>
      <c r="Z1470" s="40"/>
      <c r="AA1470" s="40"/>
      <c r="AB1470" s="40"/>
      <c r="AC1470" s="40"/>
      <c r="AD1470" s="40"/>
      <c r="AE1470" s="40"/>
      <c r="AT1470" s="19" t="s">
        <v>155</v>
      </c>
      <c r="AU1470" s="19" t="s">
        <v>85</v>
      </c>
    </row>
    <row r="1471" s="14" customFormat="1">
      <c r="A1471" s="14"/>
      <c r="B1471" s="248"/>
      <c r="C1471" s="249"/>
      <c r="D1471" s="239" t="s">
        <v>217</v>
      </c>
      <c r="E1471" s="250" t="s">
        <v>19</v>
      </c>
      <c r="F1471" s="251" t="s">
        <v>1542</v>
      </c>
      <c r="G1471" s="249"/>
      <c r="H1471" s="250" t="s">
        <v>19</v>
      </c>
      <c r="I1471" s="252"/>
      <c r="J1471" s="249"/>
      <c r="K1471" s="249"/>
      <c r="L1471" s="253"/>
      <c r="M1471" s="254"/>
      <c r="N1471" s="255"/>
      <c r="O1471" s="255"/>
      <c r="P1471" s="255"/>
      <c r="Q1471" s="255"/>
      <c r="R1471" s="255"/>
      <c r="S1471" s="255"/>
      <c r="T1471" s="256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7" t="s">
        <v>217</v>
      </c>
      <c r="AU1471" s="257" t="s">
        <v>85</v>
      </c>
      <c r="AV1471" s="14" t="s">
        <v>83</v>
      </c>
      <c r="AW1471" s="14" t="s">
        <v>37</v>
      </c>
      <c r="AX1471" s="14" t="s">
        <v>75</v>
      </c>
      <c r="AY1471" s="257" t="s">
        <v>147</v>
      </c>
    </row>
    <row r="1472" s="13" customFormat="1">
      <c r="A1472" s="13"/>
      <c r="B1472" s="237"/>
      <c r="C1472" s="238"/>
      <c r="D1472" s="239" t="s">
        <v>217</v>
      </c>
      <c r="E1472" s="258" t="s">
        <v>19</v>
      </c>
      <c r="F1472" s="240" t="s">
        <v>241</v>
      </c>
      <c r="G1472" s="238"/>
      <c r="H1472" s="241">
        <v>20</v>
      </c>
      <c r="I1472" s="242"/>
      <c r="J1472" s="238"/>
      <c r="K1472" s="238"/>
      <c r="L1472" s="243"/>
      <c r="M1472" s="244"/>
      <c r="N1472" s="245"/>
      <c r="O1472" s="245"/>
      <c r="P1472" s="245"/>
      <c r="Q1472" s="245"/>
      <c r="R1472" s="245"/>
      <c r="S1472" s="245"/>
      <c r="T1472" s="246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7" t="s">
        <v>217</v>
      </c>
      <c r="AU1472" s="247" t="s">
        <v>85</v>
      </c>
      <c r="AV1472" s="13" t="s">
        <v>85</v>
      </c>
      <c r="AW1472" s="13" t="s">
        <v>37</v>
      </c>
      <c r="AX1472" s="13" t="s">
        <v>83</v>
      </c>
      <c r="AY1472" s="247" t="s">
        <v>147</v>
      </c>
    </row>
    <row r="1473" s="2" customFormat="1" ht="16.5" customHeight="1">
      <c r="A1473" s="40"/>
      <c r="B1473" s="41"/>
      <c r="C1473" s="226" t="s">
        <v>1543</v>
      </c>
      <c r="D1473" s="226" t="s">
        <v>212</v>
      </c>
      <c r="E1473" s="227" t="s">
        <v>1544</v>
      </c>
      <c r="F1473" s="228" t="s">
        <v>1545</v>
      </c>
      <c r="G1473" s="229" t="s">
        <v>772</v>
      </c>
      <c r="H1473" s="230">
        <v>1</v>
      </c>
      <c r="I1473" s="231"/>
      <c r="J1473" s="232">
        <f>ROUND(I1473*H1473,2)</f>
        <v>0</v>
      </c>
      <c r="K1473" s="233"/>
      <c r="L1473" s="234"/>
      <c r="M1473" s="235" t="s">
        <v>19</v>
      </c>
      <c r="N1473" s="236" t="s">
        <v>46</v>
      </c>
      <c r="O1473" s="86"/>
      <c r="P1473" s="217">
        <f>O1473*H1473</f>
        <v>0</v>
      </c>
      <c r="Q1473" s="217">
        <v>0</v>
      </c>
      <c r="R1473" s="217">
        <f>Q1473*H1473</f>
        <v>0</v>
      </c>
      <c r="S1473" s="217">
        <v>0</v>
      </c>
      <c r="T1473" s="218">
        <f>S1473*H1473</f>
        <v>0</v>
      </c>
      <c r="U1473" s="40"/>
      <c r="V1473" s="40"/>
      <c r="W1473" s="40"/>
      <c r="X1473" s="40"/>
      <c r="Y1473" s="40"/>
      <c r="Z1473" s="40"/>
      <c r="AA1473" s="40"/>
      <c r="AB1473" s="40"/>
      <c r="AC1473" s="40"/>
      <c r="AD1473" s="40"/>
      <c r="AE1473" s="40"/>
      <c r="AR1473" s="219" t="s">
        <v>986</v>
      </c>
      <c r="AT1473" s="219" t="s">
        <v>212</v>
      </c>
      <c r="AU1473" s="219" t="s">
        <v>85</v>
      </c>
      <c r="AY1473" s="19" t="s">
        <v>147</v>
      </c>
      <c r="BE1473" s="220">
        <f>IF(N1473="základní",J1473,0)</f>
        <v>0</v>
      </c>
      <c r="BF1473" s="220">
        <f>IF(N1473="snížená",J1473,0)</f>
        <v>0</v>
      </c>
      <c r="BG1473" s="220">
        <f>IF(N1473="zákl. přenesená",J1473,0)</f>
        <v>0</v>
      </c>
      <c r="BH1473" s="220">
        <f>IF(N1473="sníž. přenesená",J1473,0)</f>
        <v>0</v>
      </c>
      <c r="BI1473" s="220">
        <f>IF(N1473="nulová",J1473,0)</f>
        <v>0</v>
      </c>
      <c r="BJ1473" s="19" t="s">
        <v>83</v>
      </c>
      <c r="BK1473" s="220">
        <f>ROUND(I1473*H1473,2)</f>
        <v>0</v>
      </c>
      <c r="BL1473" s="19" t="s">
        <v>964</v>
      </c>
      <c r="BM1473" s="219" t="s">
        <v>1546</v>
      </c>
    </row>
    <row r="1474" s="2" customFormat="1" ht="37.8" customHeight="1">
      <c r="A1474" s="40"/>
      <c r="B1474" s="41"/>
      <c r="C1474" s="207" t="s">
        <v>1547</v>
      </c>
      <c r="D1474" s="207" t="s">
        <v>149</v>
      </c>
      <c r="E1474" s="208" t="s">
        <v>1548</v>
      </c>
      <c r="F1474" s="209" t="s">
        <v>1549</v>
      </c>
      <c r="G1474" s="210" t="s">
        <v>278</v>
      </c>
      <c r="H1474" s="211">
        <v>75</v>
      </c>
      <c r="I1474" s="212"/>
      <c r="J1474" s="213">
        <f>ROUND(I1474*H1474,2)</f>
        <v>0</v>
      </c>
      <c r="K1474" s="214"/>
      <c r="L1474" s="46"/>
      <c r="M1474" s="215" t="s">
        <v>19</v>
      </c>
      <c r="N1474" s="216" t="s">
        <v>46</v>
      </c>
      <c r="O1474" s="86"/>
      <c r="P1474" s="217">
        <f>O1474*H1474</f>
        <v>0</v>
      </c>
      <c r="Q1474" s="217">
        <v>0.0011000000000000001</v>
      </c>
      <c r="R1474" s="217">
        <f>Q1474*H1474</f>
        <v>0.082500000000000004</v>
      </c>
      <c r="S1474" s="217">
        <v>0.001</v>
      </c>
      <c r="T1474" s="218">
        <f>S1474*H1474</f>
        <v>0.074999999999999997</v>
      </c>
      <c r="U1474" s="40"/>
      <c r="V1474" s="40"/>
      <c r="W1474" s="40"/>
      <c r="X1474" s="40"/>
      <c r="Y1474" s="40"/>
      <c r="Z1474" s="40"/>
      <c r="AA1474" s="40"/>
      <c r="AB1474" s="40"/>
      <c r="AC1474" s="40"/>
      <c r="AD1474" s="40"/>
      <c r="AE1474" s="40"/>
      <c r="AR1474" s="219" t="s">
        <v>964</v>
      </c>
      <c r="AT1474" s="219" t="s">
        <v>149</v>
      </c>
      <c r="AU1474" s="219" t="s">
        <v>85</v>
      </c>
      <c r="AY1474" s="19" t="s">
        <v>147</v>
      </c>
      <c r="BE1474" s="220">
        <f>IF(N1474="základní",J1474,0)</f>
        <v>0</v>
      </c>
      <c r="BF1474" s="220">
        <f>IF(N1474="snížená",J1474,0)</f>
        <v>0</v>
      </c>
      <c r="BG1474" s="220">
        <f>IF(N1474="zákl. přenesená",J1474,0)</f>
        <v>0</v>
      </c>
      <c r="BH1474" s="220">
        <f>IF(N1474="sníž. přenesená",J1474,0)</f>
        <v>0</v>
      </c>
      <c r="BI1474" s="220">
        <f>IF(N1474="nulová",J1474,0)</f>
        <v>0</v>
      </c>
      <c r="BJ1474" s="19" t="s">
        <v>83</v>
      </c>
      <c r="BK1474" s="220">
        <f>ROUND(I1474*H1474,2)</f>
        <v>0</v>
      </c>
      <c r="BL1474" s="19" t="s">
        <v>964</v>
      </c>
      <c r="BM1474" s="219" t="s">
        <v>1550</v>
      </c>
    </row>
    <row r="1475" s="2" customFormat="1">
      <c r="A1475" s="40"/>
      <c r="B1475" s="41"/>
      <c r="C1475" s="42"/>
      <c r="D1475" s="221" t="s">
        <v>155</v>
      </c>
      <c r="E1475" s="42"/>
      <c r="F1475" s="222" t="s">
        <v>1551</v>
      </c>
      <c r="G1475" s="42"/>
      <c r="H1475" s="42"/>
      <c r="I1475" s="223"/>
      <c r="J1475" s="42"/>
      <c r="K1475" s="42"/>
      <c r="L1475" s="46"/>
      <c r="M1475" s="224"/>
      <c r="N1475" s="225"/>
      <c r="O1475" s="86"/>
      <c r="P1475" s="86"/>
      <c r="Q1475" s="86"/>
      <c r="R1475" s="86"/>
      <c r="S1475" s="86"/>
      <c r="T1475" s="87"/>
      <c r="U1475" s="40"/>
      <c r="V1475" s="40"/>
      <c r="W1475" s="40"/>
      <c r="X1475" s="40"/>
      <c r="Y1475" s="40"/>
      <c r="Z1475" s="40"/>
      <c r="AA1475" s="40"/>
      <c r="AB1475" s="40"/>
      <c r="AC1475" s="40"/>
      <c r="AD1475" s="40"/>
      <c r="AE1475" s="40"/>
      <c r="AT1475" s="19" t="s">
        <v>155</v>
      </c>
      <c r="AU1475" s="19" t="s">
        <v>85</v>
      </c>
    </row>
    <row r="1476" s="14" customFormat="1">
      <c r="A1476" s="14"/>
      <c r="B1476" s="248"/>
      <c r="C1476" s="249"/>
      <c r="D1476" s="239" t="s">
        <v>217</v>
      </c>
      <c r="E1476" s="250" t="s">
        <v>19</v>
      </c>
      <c r="F1476" s="251" t="s">
        <v>1552</v>
      </c>
      <c r="G1476" s="249"/>
      <c r="H1476" s="250" t="s">
        <v>19</v>
      </c>
      <c r="I1476" s="252"/>
      <c r="J1476" s="249"/>
      <c r="K1476" s="249"/>
      <c r="L1476" s="253"/>
      <c r="M1476" s="254"/>
      <c r="N1476" s="255"/>
      <c r="O1476" s="255"/>
      <c r="P1476" s="255"/>
      <c r="Q1476" s="255"/>
      <c r="R1476" s="255"/>
      <c r="S1476" s="255"/>
      <c r="T1476" s="256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7" t="s">
        <v>217</v>
      </c>
      <c r="AU1476" s="257" t="s">
        <v>85</v>
      </c>
      <c r="AV1476" s="14" t="s">
        <v>83</v>
      </c>
      <c r="AW1476" s="14" t="s">
        <v>37</v>
      </c>
      <c r="AX1476" s="14" t="s">
        <v>75</v>
      </c>
      <c r="AY1476" s="257" t="s">
        <v>147</v>
      </c>
    </row>
    <row r="1477" s="13" customFormat="1">
      <c r="A1477" s="13"/>
      <c r="B1477" s="237"/>
      <c r="C1477" s="238"/>
      <c r="D1477" s="239" t="s">
        <v>217</v>
      </c>
      <c r="E1477" s="258" t="s">
        <v>19</v>
      </c>
      <c r="F1477" s="240" t="s">
        <v>1553</v>
      </c>
      <c r="G1477" s="238"/>
      <c r="H1477" s="241">
        <v>75</v>
      </c>
      <c r="I1477" s="242"/>
      <c r="J1477" s="238"/>
      <c r="K1477" s="238"/>
      <c r="L1477" s="243"/>
      <c r="M1477" s="244"/>
      <c r="N1477" s="245"/>
      <c r="O1477" s="245"/>
      <c r="P1477" s="245"/>
      <c r="Q1477" s="245"/>
      <c r="R1477" s="245"/>
      <c r="S1477" s="245"/>
      <c r="T1477" s="246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7" t="s">
        <v>217</v>
      </c>
      <c r="AU1477" s="247" t="s">
        <v>85</v>
      </c>
      <c r="AV1477" s="13" t="s">
        <v>85</v>
      </c>
      <c r="AW1477" s="13" t="s">
        <v>37</v>
      </c>
      <c r="AX1477" s="13" t="s">
        <v>83</v>
      </c>
      <c r="AY1477" s="247" t="s">
        <v>147</v>
      </c>
    </row>
    <row r="1478" s="2" customFormat="1" ht="24.15" customHeight="1">
      <c r="A1478" s="40"/>
      <c r="B1478" s="41"/>
      <c r="C1478" s="226" t="s">
        <v>1554</v>
      </c>
      <c r="D1478" s="226" t="s">
        <v>212</v>
      </c>
      <c r="E1478" s="227" t="s">
        <v>1555</v>
      </c>
      <c r="F1478" s="228" t="s">
        <v>1556</v>
      </c>
      <c r="G1478" s="229" t="s">
        <v>189</v>
      </c>
      <c r="H1478" s="230">
        <v>0.13800000000000001</v>
      </c>
      <c r="I1478" s="231"/>
      <c r="J1478" s="232">
        <f>ROUND(I1478*H1478,2)</f>
        <v>0</v>
      </c>
      <c r="K1478" s="233"/>
      <c r="L1478" s="234"/>
      <c r="M1478" s="235" t="s">
        <v>19</v>
      </c>
      <c r="N1478" s="236" t="s">
        <v>46</v>
      </c>
      <c r="O1478" s="86"/>
      <c r="P1478" s="217">
        <f>O1478*H1478</f>
        <v>0</v>
      </c>
      <c r="Q1478" s="217">
        <v>1</v>
      </c>
      <c r="R1478" s="217">
        <f>Q1478*H1478</f>
        <v>0.13800000000000001</v>
      </c>
      <c r="S1478" s="217">
        <v>0</v>
      </c>
      <c r="T1478" s="218">
        <f>S1478*H1478</f>
        <v>0</v>
      </c>
      <c r="U1478" s="40"/>
      <c r="V1478" s="40"/>
      <c r="W1478" s="40"/>
      <c r="X1478" s="40"/>
      <c r="Y1478" s="40"/>
      <c r="Z1478" s="40"/>
      <c r="AA1478" s="40"/>
      <c r="AB1478" s="40"/>
      <c r="AC1478" s="40"/>
      <c r="AD1478" s="40"/>
      <c r="AE1478" s="40"/>
      <c r="AR1478" s="219" t="s">
        <v>986</v>
      </c>
      <c r="AT1478" s="219" t="s">
        <v>212</v>
      </c>
      <c r="AU1478" s="219" t="s">
        <v>85</v>
      </c>
      <c r="AY1478" s="19" t="s">
        <v>147</v>
      </c>
      <c r="BE1478" s="220">
        <f>IF(N1478="základní",J1478,0)</f>
        <v>0</v>
      </c>
      <c r="BF1478" s="220">
        <f>IF(N1478="snížená",J1478,0)</f>
        <v>0</v>
      </c>
      <c r="BG1478" s="220">
        <f>IF(N1478="zákl. přenesená",J1478,0)</f>
        <v>0</v>
      </c>
      <c r="BH1478" s="220">
        <f>IF(N1478="sníž. přenesená",J1478,0)</f>
        <v>0</v>
      </c>
      <c r="BI1478" s="220">
        <f>IF(N1478="nulová",J1478,0)</f>
        <v>0</v>
      </c>
      <c r="BJ1478" s="19" t="s">
        <v>83</v>
      </c>
      <c r="BK1478" s="220">
        <f>ROUND(I1478*H1478,2)</f>
        <v>0</v>
      </c>
      <c r="BL1478" s="19" t="s">
        <v>964</v>
      </c>
      <c r="BM1478" s="219" t="s">
        <v>1557</v>
      </c>
    </row>
    <row r="1479" s="13" customFormat="1">
      <c r="A1479" s="13"/>
      <c r="B1479" s="237"/>
      <c r="C1479" s="238"/>
      <c r="D1479" s="239" t="s">
        <v>217</v>
      </c>
      <c r="E1479" s="258" t="s">
        <v>19</v>
      </c>
      <c r="F1479" s="240" t="s">
        <v>1558</v>
      </c>
      <c r="G1479" s="238"/>
      <c r="H1479" s="241">
        <v>45</v>
      </c>
      <c r="I1479" s="242"/>
      <c r="J1479" s="238"/>
      <c r="K1479" s="238"/>
      <c r="L1479" s="243"/>
      <c r="M1479" s="244"/>
      <c r="N1479" s="245"/>
      <c r="O1479" s="245"/>
      <c r="P1479" s="245"/>
      <c r="Q1479" s="245"/>
      <c r="R1479" s="245"/>
      <c r="S1479" s="245"/>
      <c r="T1479" s="246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7" t="s">
        <v>217</v>
      </c>
      <c r="AU1479" s="247" t="s">
        <v>85</v>
      </c>
      <c r="AV1479" s="13" t="s">
        <v>85</v>
      </c>
      <c r="AW1479" s="13" t="s">
        <v>37</v>
      </c>
      <c r="AX1479" s="13" t="s">
        <v>83</v>
      </c>
      <c r="AY1479" s="247" t="s">
        <v>147</v>
      </c>
    </row>
    <row r="1480" s="13" customFormat="1">
      <c r="A1480" s="13"/>
      <c r="B1480" s="237"/>
      <c r="C1480" s="238"/>
      <c r="D1480" s="239" t="s">
        <v>217</v>
      </c>
      <c r="E1480" s="238"/>
      <c r="F1480" s="240" t="s">
        <v>1559</v>
      </c>
      <c r="G1480" s="238"/>
      <c r="H1480" s="241">
        <v>0.13800000000000001</v>
      </c>
      <c r="I1480" s="242"/>
      <c r="J1480" s="238"/>
      <c r="K1480" s="238"/>
      <c r="L1480" s="243"/>
      <c r="M1480" s="244"/>
      <c r="N1480" s="245"/>
      <c r="O1480" s="245"/>
      <c r="P1480" s="245"/>
      <c r="Q1480" s="245"/>
      <c r="R1480" s="245"/>
      <c r="S1480" s="245"/>
      <c r="T1480" s="246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47" t="s">
        <v>217</v>
      </c>
      <c r="AU1480" s="247" t="s">
        <v>85</v>
      </c>
      <c r="AV1480" s="13" t="s">
        <v>85</v>
      </c>
      <c r="AW1480" s="13" t="s">
        <v>4</v>
      </c>
      <c r="AX1480" s="13" t="s">
        <v>83</v>
      </c>
      <c r="AY1480" s="247" t="s">
        <v>147</v>
      </c>
    </row>
    <row r="1481" s="2" customFormat="1" ht="16.5" customHeight="1">
      <c r="A1481" s="40"/>
      <c r="B1481" s="41"/>
      <c r="C1481" s="207" t="s">
        <v>1560</v>
      </c>
      <c r="D1481" s="207" t="s">
        <v>149</v>
      </c>
      <c r="E1481" s="208" t="s">
        <v>1561</v>
      </c>
      <c r="F1481" s="209" t="s">
        <v>1562</v>
      </c>
      <c r="G1481" s="210" t="s">
        <v>772</v>
      </c>
      <c r="H1481" s="211">
        <v>22</v>
      </c>
      <c r="I1481" s="212"/>
      <c r="J1481" s="213">
        <f>ROUND(I1481*H1481,2)</f>
        <v>0</v>
      </c>
      <c r="K1481" s="214"/>
      <c r="L1481" s="46"/>
      <c r="M1481" s="215" t="s">
        <v>19</v>
      </c>
      <c r="N1481" s="216" t="s">
        <v>46</v>
      </c>
      <c r="O1481" s="86"/>
      <c r="P1481" s="217">
        <f>O1481*H1481</f>
        <v>0</v>
      </c>
      <c r="Q1481" s="217">
        <v>0</v>
      </c>
      <c r="R1481" s="217">
        <f>Q1481*H1481</f>
        <v>0</v>
      </c>
      <c r="S1481" s="217">
        <v>0</v>
      </c>
      <c r="T1481" s="218">
        <f>S1481*H1481</f>
        <v>0</v>
      </c>
      <c r="U1481" s="40"/>
      <c r="V1481" s="40"/>
      <c r="W1481" s="40"/>
      <c r="X1481" s="40"/>
      <c r="Y1481" s="40"/>
      <c r="Z1481" s="40"/>
      <c r="AA1481" s="40"/>
      <c r="AB1481" s="40"/>
      <c r="AC1481" s="40"/>
      <c r="AD1481" s="40"/>
      <c r="AE1481" s="40"/>
      <c r="AR1481" s="219" t="s">
        <v>964</v>
      </c>
      <c r="AT1481" s="219" t="s">
        <v>149</v>
      </c>
      <c r="AU1481" s="219" t="s">
        <v>85</v>
      </c>
      <c r="AY1481" s="19" t="s">
        <v>147</v>
      </c>
      <c r="BE1481" s="220">
        <f>IF(N1481="základní",J1481,0)</f>
        <v>0</v>
      </c>
      <c r="BF1481" s="220">
        <f>IF(N1481="snížená",J1481,0)</f>
        <v>0</v>
      </c>
      <c r="BG1481" s="220">
        <f>IF(N1481="zákl. přenesená",J1481,0)</f>
        <v>0</v>
      </c>
      <c r="BH1481" s="220">
        <f>IF(N1481="sníž. přenesená",J1481,0)</f>
        <v>0</v>
      </c>
      <c r="BI1481" s="220">
        <f>IF(N1481="nulová",J1481,0)</f>
        <v>0</v>
      </c>
      <c r="BJ1481" s="19" t="s">
        <v>83</v>
      </c>
      <c r="BK1481" s="220">
        <f>ROUND(I1481*H1481,2)</f>
        <v>0</v>
      </c>
      <c r="BL1481" s="19" t="s">
        <v>964</v>
      </c>
      <c r="BM1481" s="219" t="s">
        <v>1563</v>
      </c>
    </row>
    <row r="1482" s="2" customFormat="1">
      <c r="A1482" s="40"/>
      <c r="B1482" s="41"/>
      <c r="C1482" s="42"/>
      <c r="D1482" s="221" t="s">
        <v>155</v>
      </c>
      <c r="E1482" s="42"/>
      <c r="F1482" s="222" t="s">
        <v>1564</v>
      </c>
      <c r="G1482" s="42"/>
      <c r="H1482" s="42"/>
      <c r="I1482" s="223"/>
      <c r="J1482" s="42"/>
      <c r="K1482" s="42"/>
      <c r="L1482" s="46"/>
      <c r="M1482" s="224"/>
      <c r="N1482" s="225"/>
      <c r="O1482" s="86"/>
      <c r="P1482" s="86"/>
      <c r="Q1482" s="86"/>
      <c r="R1482" s="86"/>
      <c r="S1482" s="86"/>
      <c r="T1482" s="87"/>
      <c r="U1482" s="40"/>
      <c r="V1482" s="40"/>
      <c r="W1482" s="40"/>
      <c r="X1482" s="40"/>
      <c r="Y1482" s="40"/>
      <c r="Z1482" s="40"/>
      <c r="AA1482" s="40"/>
      <c r="AB1482" s="40"/>
      <c r="AC1482" s="40"/>
      <c r="AD1482" s="40"/>
      <c r="AE1482" s="40"/>
      <c r="AT1482" s="19" t="s">
        <v>155</v>
      </c>
      <c r="AU1482" s="19" t="s">
        <v>85</v>
      </c>
    </row>
    <row r="1483" s="14" customFormat="1">
      <c r="A1483" s="14"/>
      <c r="B1483" s="248"/>
      <c r="C1483" s="249"/>
      <c r="D1483" s="239" t="s">
        <v>217</v>
      </c>
      <c r="E1483" s="250" t="s">
        <v>19</v>
      </c>
      <c r="F1483" s="251" t="s">
        <v>1565</v>
      </c>
      <c r="G1483" s="249"/>
      <c r="H1483" s="250" t="s">
        <v>19</v>
      </c>
      <c r="I1483" s="252"/>
      <c r="J1483" s="249"/>
      <c r="K1483" s="249"/>
      <c r="L1483" s="253"/>
      <c r="M1483" s="254"/>
      <c r="N1483" s="255"/>
      <c r="O1483" s="255"/>
      <c r="P1483" s="255"/>
      <c r="Q1483" s="255"/>
      <c r="R1483" s="255"/>
      <c r="S1483" s="255"/>
      <c r="T1483" s="256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7" t="s">
        <v>217</v>
      </c>
      <c r="AU1483" s="257" t="s">
        <v>85</v>
      </c>
      <c r="AV1483" s="14" t="s">
        <v>83</v>
      </c>
      <c r="AW1483" s="14" t="s">
        <v>37</v>
      </c>
      <c r="AX1483" s="14" t="s">
        <v>75</v>
      </c>
      <c r="AY1483" s="257" t="s">
        <v>147</v>
      </c>
    </row>
    <row r="1484" s="13" customFormat="1">
      <c r="A1484" s="13"/>
      <c r="B1484" s="237"/>
      <c r="C1484" s="238"/>
      <c r="D1484" s="239" t="s">
        <v>217</v>
      </c>
      <c r="E1484" s="258" t="s">
        <v>19</v>
      </c>
      <c r="F1484" s="240" t="s">
        <v>975</v>
      </c>
      <c r="G1484" s="238"/>
      <c r="H1484" s="241">
        <v>22</v>
      </c>
      <c r="I1484" s="242"/>
      <c r="J1484" s="238"/>
      <c r="K1484" s="238"/>
      <c r="L1484" s="243"/>
      <c r="M1484" s="244"/>
      <c r="N1484" s="245"/>
      <c r="O1484" s="245"/>
      <c r="P1484" s="245"/>
      <c r="Q1484" s="245"/>
      <c r="R1484" s="245"/>
      <c r="S1484" s="245"/>
      <c r="T1484" s="246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7" t="s">
        <v>217</v>
      </c>
      <c r="AU1484" s="247" t="s">
        <v>85</v>
      </c>
      <c r="AV1484" s="13" t="s">
        <v>85</v>
      </c>
      <c r="AW1484" s="13" t="s">
        <v>37</v>
      </c>
      <c r="AX1484" s="13" t="s">
        <v>83</v>
      </c>
      <c r="AY1484" s="247" t="s">
        <v>147</v>
      </c>
    </row>
    <row r="1485" s="2" customFormat="1" ht="24.15" customHeight="1">
      <c r="A1485" s="40"/>
      <c r="B1485" s="41"/>
      <c r="C1485" s="207" t="s">
        <v>1566</v>
      </c>
      <c r="D1485" s="207" t="s">
        <v>149</v>
      </c>
      <c r="E1485" s="208" t="s">
        <v>1567</v>
      </c>
      <c r="F1485" s="209" t="s">
        <v>1568</v>
      </c>
      <c r="G1485" s="210" t="s">
        <v>215</v>
      </c>
      <c r="H1485" s="211">
        <v>391</v>
      </c>
      <c r="I1485" s="212"/>
      <c r="J1485" s="213">
        <f>ROUND(I1485*H1485,2)</f>
        <v>0</v>
      </c>
      <c r="K1485" s="214"/>
      <c r="L1485" s="46"/>
      <c r="M1485" s="215" t="s">
        <v>19</v>
      </c>
      <c r="N1485" s="216" t="s">
        <v>46</v>
      </c>
      <c r="O1485" s="86"/>
      <c r="P1485" s="217">
        <f>O1485*H1485</f>
        <v>0</v>
      </c>
      <c r="Q1485" s="217">
        <v>0</v>
      </c>
      <c r="R1485" s="217">
        <f>Q1485*H1485</f>
        <v>0</v>
      </c>
      <c r="S1485" s="217">
        <v>0.001</v>
      </c>
      <c r="T1485" s="218">
        <f>S1485*H1485</f>
        <v>0.39100000000000001</v>
      </c>
      <c r="U1485" s="40"/>
      <c r="V1485" s="40"/>
      <c r="W1485" s="40"/>
      <c r="X1485" s="40"/>
      <c r="Y1485" s="40"/>
      <c r="Z1485" s="40"/>
      <c r="AA1485" s="40"/>
      <c r="AB1485" s="40"/>
      <c r="AC1485" s="40"/>
      <c r="AD1485" s="40"/>
      <c r="AE1485" s="40"/>
      <c r="AR1485" s="219" t="s">
        <v>964</v>
      </c>
      <c r="AT1485" s="219" t="s">
        <v>149</v>
      </c>
      <c r="AU1485" s="219" t="s">
        <v>85</v>
      </c>
      <c r="AY1485" s="19" t="s">
        <v>147</v>
      </c>
      <c r="BE1485" s="220">
        <f>IF(N1485="základní",J1485,0)</f>
        <v>0</v>
      </c>
      <c r="BF1485" s="220">
        <f>IF(N1485="snížená",J1485,0)</f>
        <v>0</v>
      </c>
      <c r="BG1485" s="220">
        <f>IF(N1485="zákl. přenesená",J1485,0)</f>
        <v>0</v>
      </c>
      <c r="BH1485" s="220">
        <f>IF(N1485="sníž. přenesená",J1485,0)</f>
        <v>0</v>
      </c>
      <c r="BI1485" s="220">
        <f>IF(N1485="nulová",J1485,0)</f>
        <v>0</v>
      </c>
      <c r="BJ1485" s="19" t="s">
        <v>83</v>
      </c>
      <c r="BK1485" s="220">
        <f>ROUND(I1485*H1485,2)</f>
        <v>0</v>
      </c>
      <c r="BL1485" s="19" t="s">
        <v>964</v>
      </c>
      <c r="BM1485" s="219" t="s">
        <v>1569</v>
      </c>
    </row>
    <row r="1486" s="2" customFormat="1">
      <c r="A1486" s="40"/>
      <c r="B1486" s="41"/>
      <c r="C1486" s="42"/>
      <c r="D1486" s="221" t="s">
        <v>155</v>
      </c>
      <c r="E1486" s="42"/>
      <c r="F1486" s="222" t="s">
        <v>1570</v>
      </c>
      <c r="G1486" s="42"/>
      <c r="H1486" s="42"/>
      <c r="I1486" s="223"/>
      <c r="J1486" s="42"/>
      <c r="K1486" s="42"/>
      <c r="L1486" s="46"/>
      <c r="M1486" s="224"/>
      <c r="N1486" s="225"/>
      <c r="O1486" s="86"/>
      <c r="P1486" s="86"/>
      <c r="Q1486" s="86"/>
      <c r="R1486" s="86"/>
      <c r="S1486" s="86"/>
      <c r="T1486" s="87"/>
      <c r="U1486" s="40"/>
      <c r="V1486" s="40"/>
      <c r="W1486" s="40"/>
      <c r="X1486" s="40"/>
      <c r="Y1486" s="40"/>
      <c r="Z1486" s="40"/>
      <c r="AA1486" s="40"/>
      <c r="AB1486" s="40"/>
      <c r="AC1486" s="40"/>
      <c r="AD1486" s="40"/>
      <c r="AE1486" s="40"/>
      <c r="AT1486" s="19" t="s">
        <v>155</v>
      </c>
      <c r="AU1486" s="19" t="s">
        <v>85</v>
      </c>
    </row>
    <row r="1487" s="14" customFormat="1">
      <c r="A1487" s="14"/>
      <c r="B1487" s="248"/>
      <c r="C1487" s="249"/>
      <c r="D1487" s="239" t="s">
        <v>217</v>
      </c>
      <c r="E1487" s="250" t="s">
        <v>19</v>
      </c>
      <c r="F1487" s="251" t="s">
        <v>1571</v>
      </c>
      <c r="G1487" s="249"/>
      <c r="H1487" s="250" t="s">
        <v>19</v>
      </c>
      <c r="I1487" s="252"/>
      <c r="J1487" s="249"/>
      <c r="K1487" s="249"/>
      <c r="L1487" s="253"/>
      <c r="M1487" s="254"/>
      <c r="N1487" s="255"/>
      <c r="O1487" s="255"/>
      <c r="P1487" s="255"/>
      <c r="Q1487" s="255"/>
      <c r="R1487" s="255"/>
      <c r="S1487" s="255"/>
      <c r="T1487" s="256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7" t="s">
        <v>217</v>
      </c>
      <c r="AU1487" s="257" t="s">
        <v>85</v>
      </c>
      <c r="AV1487" s="14" t="s">
        <v>83</v>
      </c>
      <c r="AW1487" s="14" t="s">
        <v>37</v>
      </c>
      <c r="AX1487" s="14" t="s">
        <v>75</v>
      </c>
      <c r="AY1487" s="257" t="s">
        <v>147</v>
      </c>
    </row>
    <row r="1488" s="13" customFormat="1">
      <c r="A1488" s="13"/>
      <c r="B1488" s="237"/>
      <c r="C1488" s="238"/>
      <c r="D1488" s="239" t="s">
        <v>217</v>
      </c>
      <c r="E1488" s="258" t="s">
        <v>19</v>
      </c>
      <c r="F1488" s="240" t="s">
        <v>1572</v>
      </c>
      <c r="G1488" s="238"/>
      <c r="H1488" s="241">
        <v>25</v>
      </c>
      <c r="I1488" s="242"/>
      <c r="J1488" s="238"/>
      <c r="K1488" s="238"/>
      <c r="L1488" s="243"/>
      <c r="M1488" s="244"/>
      <c r="N1488" s="245"/>
      <c r="O1488" s="245"/>
      <c r="P1488" s="245"/>
      <c r="Q1488" s="245"/>
      <c r="R1488" s="245"/>
      <c r="S1488" s="245"/>
      <c r="T1488" s="246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47" t="s">
        <v>217</v>
      </c>
      <c r="AU1488" s="247" t="s">
        <v>85</v>
      </c>
      <c r="AV1488" s="13" t="s">
        <v>85</v>
      </c>
      <c r="AW1488" s="13" t="s">
        <v>37</v>
      </c>
      <c r="AX1488" s="13" t="s">
        <v>75</v>
      </c>
      <c r="AY1488" s="247" t="s">
        <v>147</v>
      </c>
    </row>
    <row r="1489" s="14" customFormat="1">
      <c r="A1489" s="14"/>
      <c r="B1489" s="248"/>
      <c r="C1489" s="249"/>
      <c r="D1489" s="239" t="s">
        <v>217</v>
      </c>
      <c r="E1489" s="250" t="s">
        <v>19</v>
      </c>
      <c r="F1489" s="251" t="s">
        <v>1573</v>
      </c>
      <c r="G1489" s="249"/>
      <c r="H1489" s="250" t="s">
        <v>19</v>
      </c>
      <c r="I1489" s="252"/>
      <c r="J1489" s="249"/>
      <c r="K1489" s="249"/>
      <c r="L1489" s="253"/>
      <c r="M1489" s="254"/>
      <c r="N1489" s="255"/>
      <c r="O1489" s="255"/>
      <c r="P1489" s="255"/>
      <c r="Q1489" s="255"/>
      <c r="R1489" s="255"/>
      <c r="S1489" s="255"/>
      <c r="T1489" s="256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7" t="s">
        <v>217</v>
      </c>
      <c r="AU1489" s="257" t="s">
        <v>85</v>
      </c>
      <c r="AV1489" s="14" t="s">
        <v>83</v>
      </c>
      <c r="AW1489" s="14" t="s">
        <v>37</v>
      </c>
      <c r="AX1489" s="14" t="s">
        <v>75</v>
      </c>
      <c r="AY1489" s="257" t="s">
        <v>147</v>
      </c>
    </row>
    <row r="1490" s="13" customFormat="1">
      <c r="A1490" s="13"/>
      <c r="B1490" s="237"/>
      <c r="C1490" s="238"/>
      <c r="D1490" s="239" t="s">
        <v>217</v>
      </c>
      <c r="E1490" s="258" t="s">
        <v>19</v>
      </c>
      <c r="F1490" s="240" t="s">
        <v>1574</v>
      </c>
      <c r="G1490" s="238"/>
      <c r="H1490" s="241">
        <v>90</v>
      </c>
      <c r="I1490" s="242"/>
      <c r="J1490" s="238"/>
      <c r="K1490" s="238"/>
      <c r="L1490" s="243"/>
      <c r="M1490" s="244"/>
      <c r="N1490" s="245"/>
      <c r="O1490" s="245"/>
      <c r="P1490" s="245"/>
      <c r="Q1490" s="245"/>
      <c r="R1490" s="245"/>
      <c r="S1490" s="245"/>
      <c r="T1490" s="246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7" t="s">
        <v>217</v>
      </c>
      <c r="AU1490" s="247" t="s">
        <v>85</v>
      </c>
      <c r="AV1490" s="13" t="s">
        <v>85</v>
      </c>
      <c r="AW1490" s="13" t="s">
        <v>37</v>
      </c>
      <c r="AX1490" s="13" t="s">
        <v>75</v>
      </c>
      <c r="AY1490" s="247" t="s">
        <v>147</v>
      </c>
    </row>
    <row r="1491" s="14" customFormat="1">
      <c r="A1491" s="14"/>
      <c r="B1491" s="248"/>
      <c r="C1491" s="249"/>
      <c r="D1491" s="239" t="s">
        <v>217</v>
      </c>
      <c r="E1491" s="250" t="s">
        <v>19</v>
      </c>
      <c r="F1491" s="251" t="s">
        <v>1575</v>
      </c>
      <c r="G1491" s="249"/>
      <c r="H1491" s="250" t="s">
        <v>19</v>
      </c>
      <c r="I1491" s="252"/>
      <c r="J1491" s="249"/>
      <c r="K1491" s="249"/>
      <c r="L1491" s="253"/>
      <c r="M1491" s="254"/>
      <c r="N1491" s="255"/>
      <c r="O1491" s="255"/>
      <c r="P1491" s="255"/>
      <c r="Q1491" s="255"/>
      <c r="R1491" s="255"/>
      <c r="S1491" s="255"/>
      <c r="T1491" s="256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7" t="s">
        <v>217</v>
      </c>
      <c r="AU1491" s="257" t="s">
        <v>85</v>
      </c>
      <c r="AV1491" s="14" t="s">
        <v>83</v>
      </c>
      <c r="AW1491" s="14" t="s">
        <v>37</v>
      </c>
      <c r="AX1491" s="14" t="s">
        <v>75</v>
      </c>
      <c r="AY1491" s="257" t="s">
        <v>147</v>
      </c>
    </row>
    <row r="1492" s="13" customFormat="1">
      <c r="A1492" s="13"/>
      <c r="B1492" s="237"/>
      <c r="C1492" s="238"/>
      <c r="D1492" s="239" t="s">
        <v>217</v>
      </c>
      <c r="E1492" s="258" t="s">
        <v>19</v>
      </c>
      <c r="F1492" s="240" t="s">
        <v>1576</v>
      </c>
      <c r="G1492" s="238"/>
      <c r="H1492" s="241">
        <v>276</v>
      </c>
      <c r="I1492" s="242"/>
      <c r="J1492" s="238"/>
      <c r="K1492" s="238"/>
      <c r="L1492" s="243"/>
      <c r="M1492" s="244"/>
      <c r="N1492" s="245"/>
      <c r="O1492" s="245"/>
      <c r="P1492" s="245"/>
      <c r="Q1492" s="245"/>
      <c r="R1492" s="245"/>
      <c r="S1492" s="245"/>
      <c r="T1492" s="246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47" t="s">
        <v>217</v>
      </c>
      <c r="AU1492" s="247" t="s">
        <v>85</v>
      </c>
      <c r="AV1492" s="13" t="s">
        <v>85</v>
      </c>
      <c r="AW1492" s="13" t="s">
        <v>37</v>
      </c>
      <c r="AX1492" s="13" t="s">
        <v>75</v>
      </c>
      <c r="AY1492" s="247" t="s">
        <v>147</v>
      </c>
    </row>
    <row r="1493" s="15" customFormat="1">
      <c r="A1493" s="15"/>
      <c r="B1493" s="259"/>
      <c r="C1493" s="260"/>
      <c r="D1493" s="239" t="s">
        <v>217</v>
      </c>
      <c r="E1493" s="261" t="s">
        <v>19</v>
      </c>
      <c r="F1493" s="262" t="s">
        <v>233</v>
      </c>
      <c r="G1493" s="260"/>
      <c r="H1493" s="263">
        <v>391</v>
      </c>
      <c r="I1493" s="264"/>
      <c r="J1493" s="260"/>
      <c r="K1493" s="260"/>
      <c r="L1493" s="265"/>
      <c r="M1493" s="266"/>
      <c r="N1493" s="267"/>
      <c r="O1493" s="267"/>
      <c r="P1493" s="267"/>
      <c r="Q1493" s="267"/>
      <c r="R1493" s="267"/>
      <c r="S1493" s="267"/>
      <c r="T1493" s="268"/>
      <c r="U1493" s="15"/>
      <c r="V1493" s="15"/>
      <c r="W1493" s="15"/>
      <c r="X1493" s="15"/>
      <c r="Y1493" s="15"/>
      <c r="Z1493" s="15"/>
      <c r="AA1493" s="15"/>
      <c r="AB1493" s="15"/>
      <c r="AC1493" s="15"/>
      <c r="AD1493" s="15"/>
      <c r="AE1493" s="15"/>
      <c r="AT1493" s="269" t="s">
        <v>217</v>
      </c>
      <c r="AU1493" s="269" t="s">
        <v>85</v>
      </c>
      <c r="AV1493" s="15" t="s">
        <v>153</v>
      </c>
      <c r="AW1493" s="15" t="s">
        <v>37</v>
      </c>
      <c r="AX1493" s="15" t="s">
        <v>83</v>
      </c>
      <c r="AY1493" s="269" t="s">
        <v>147</v>
      </c>
    </row>
    <row r="1494" s="2" customFormat="1" ht="37.8" customHeight="1">
      <c r="A1494" s="40"/>
      <c r="B1494" s="41"/>
      <c r="C1494" s="207" t="s">
        <v>1577</v>
      </c>
      <c r="D1494" s="207" t="s">
        <v>149</v>
      </c>
      <c r="E1494" s="208" t="s">
        <v>1578</v>
      </c>
      <c r="F1494" s="209" t="s">
        <v>1579</v>
      </c>
      <c r="G1494" s="210" t="s">
        <v>772</v>
      </c>
      <c r="H1494" s="211">
        <v>20</v>
      </c>
      <c r="I1494" s="212"/>
      <c r="J1494" s="213">
        <f>ROUND(I1494*H1494,2)</f>
        <v>0</v>
      </c>
      <c r="K1494" s="214"/>
      <c r="L1494" s="46"/>
      <c r="M1494" s="215" t="s">
        <v>19</v>
      </c>
      <c r="N1494" s="216" t="s">
        <v>46</v>
      </c>
      <c r="O1494" s="86"/>
      <c r="P1494" s="217">
        <f>O1494*H1494</f>
        <v>0</v>
      </c>
      <c r="Q1494" s="217">
        <v>0</v>
      </c>
      <c r="R1494" s="217">
        <f>Q1494*H1494</f>
        <v>0</v>
      </c>
      <c r="S1494" s="217">
        <v>0</v>
      </c>
      <c r="T1494" s="218">
        <f>S1494*H1494</f>
        <v>0</v>
      </c>
      <c r="U1494" s="40"/>
      <c r="V1494" s="40"/>
      <c r="W1494" s="40"/>
      <c r="X1494" s="40"/>
      <c r="Y1494" s="40"/>
      <c r="Z1494" s="40"/>
      <c r="AA1494" s="40"/>
      <c r="AB1494" s="40"/>
      <c r="AC1494" s="40"/>
      <c r="AD1494" s="40"/>
      <c r="AE1494" s="40"/>
      <c r="AR1494" s="219" t="s">
        <v>964</v>
      </c>
      <c r="AT1494" s="219" t="s">
        <v>149</v>
      </c>
      <c r="AU1494" s="219" t="s">
        <v>85</v>
      </c>
      <c r="AY1494" s="19" t="s">
        <v>147</v>
      </c>
      <c r="BE1494" s="220">
        <f>IF(N1494="základní",J1494,0)</f>
        <v>0</v>
      </c>
      <c r="BF1494" s="220">
        <f>IF(N1494="snížená",J1494,0)</f>
        <v>0</v>
      </c>
      <c r="BG1494" s="220">
        <f>IF(N1494="zákl. přenesená",J1494,0)</f>
        <v>0</v>
      </c>
      <c r="BH1494" s="220">
        <f>IF(N1494="sníž. přenesená",J1494,0)</f>
        <v>0</v>
      </c>
      <c r="BI1494" s="220">
        <f>IF(N1494="nulová",J1494,0)</f>
        <v>0</v>
      </c>
      <c r="BJ1494" s="19" t="s">
        <v>83</v>
      </c>
      <c r="BK1494" s="220">
        <f>ROUND(I1494*H1494,2)</f>
        <v>0</v>
      </c>
      <c r="BL1494" s="19" t="s">
        <v>964</v>
      </c>
      <c r="BM1494" s="219" t="s">
        <v>1580</v>
      </c>
    </row>
    <row r="1495" s="14" customFormat="1">
      <c r="A1495" s="14"/>
      <c r="B1495" s="248"/>
      <c r="C1495" s="249"/>
      <c r="D1495" s="239" t="s">
        <v>217</v>
      </c>
      <c r="E1495" s="250" t="s">
        <v>19</v>
      </c>
      <c r="F1495" s="251" t="s">
        <v>1579</v>
      </c>
      <c r="G1495" s="249"/>
      <c r="H1495" s="250" t="s">
        <v>19</v>
      </c>
      <c r="I1495" s="252"/>
      <c r="J1495" s="249"/>
      <c r="K1495" s="249"/>
      <c r="L1495" s="253"/>
      <c r="M1495" s="254"/>
      <c r="N1495" s="255"/>
      <c r="O1495" s="255"/>
      <c r="P1495" s="255"/>
      <c r="Q1495" s="255"/>
      <c r="R1495" s="255"/>
      <c r="S1495" s="255"/>
      <c r="T1495" s="256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7" t="s">
        <v>217</v>
      </c>
      <c r="AU1495" s="257" t="s">
        <v>85</v>
      </c>
      <c r="AV1495" s="14" t="s">
        <v>83</v>
      </c>
      <c r="AW1495" s="14" t="s">
        <v>37</v>
      </c>
      <c r="AX1495" s="14" t="s">
        <v>75</v>
      </c>
      <c r="AY1495" s="257" t="s">
        <v>147</v>
      </c>
    </row>
    <row r="1496" s="13" customFormat="1">
      <c r="A1496" s="13"/>
      <c r="B1496" s="237"/>
      <c r="C1496" s="238"/>
      <c r="D1496" s="239" t="s">
        <v>217</v>
      </c>
      <c r="E1496" s="258" t="s">
        <v>19</v>
      </c>
      <c r="F1496" s="240" t="s">
        <v>241</v>
      </c>
      <c r="G1496" s="238"/>
      <c r="H1496" s="241">
        <v>20</v>
      </c>
      <c r="I1496" s="242"/>
      <c r="J1496" s="238"/>
      <c r="K1496" s="238"/>
      <c r="L1496" s="243"/>
      <c r="M1496" s="244"/>
      <c r="N1496" s="245"/>
      <c r="O1496" s="245"/>
      <c r="P1496" s="245"/>
      <c r="Q1496" s="245"/>
      <c r="R1496" s="245"/>
      <c r="S1496" s="245"/>
      <c r="T1496" s="246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47" t="s">
        <v>217</v>
      </c>
      <c r="AU1496" s="247" t="s">
        <v>85</v>
      </c>
      <c r="AV1496" s="13" t="s">
        <v>85</v>
      </c>
      <c r="AW1496" s="13" t="s">
        <v>37</v>
      </c>
      <c r="AX1496" s="13" t="s">
        <v>75</v>
      </c>
      <c r="AY1496" s="247" t="s">
        <v>147</v>
      </c>
    </row>
    <row r="1497" s="15" customFormat="1">
      <c r="A1497" s="15"/>
      <c r="B1497" s="259"/>
      <c r="C1497" s="260"/>
      <c r="D1497" s="239" t="s">
        <v>217</v>
      </c>
      <c r="E1497" s="261" t="s">
        <v>19</v>
      </c>
      <c r="F1497" s="262" t="s">
        <v>233</v>
      </c>
      <c r="G1497" s="260"/>
      <c r="H1497" s="263">
        <v>20</v>
      </c>
      <c r="I1497" s="264"/>
      <c r="J1497" s="260"/>
      <c r="K1497" s="260"/>
      <c r="L1497" s="265"/>
      <c r="M1497" s="266"/>
      <c r="N1497" s="267"/>
      <c r="O1497" s="267"/>
      <c r="P1497" s="267"/>
      <c r="Q1497" s="267"/>
      <c r="R1497" s="267"/>
      <c r="S1497" s="267"/>
      <c r="T1497" s="268"/>
      <c r="U1497" s="15"/>
      <c r="V1497" s="15"/>
      <c r="W1497" s="15"/>
      <c r="X1497" s="15"/>
      <c r="Y1497" s="15"/>
      <c r="Z1497" s="15"/>
      <c r="AA1497" s="15"/>
      <c r="AB1497" s="15"/>
      <c r="AC1497" s="15"/>
      <c r="AD1497" s="15"/>
      <c r="AE1497" s="15"/>
      <c r="AT1497" s="269" t="s">
        <v>217</v>
      </c>
      <c r="AU1497" s="269" t="s">
        <v>85</v>
      </c>
      <c r="AV1497" s="15" t="s">
        <v>153</v>
      </c>
      <c r="AW1497" s="15" t="s">
        <v>37</v>
      </c>
      <c r="AX1497" s="15" t="s">
        <v>83</v>
      </c>
      <c r="AY1497" s="269" t="s">
        <v>147</v>
      </c>
    </row>
    <row r="1498" s="2" customFormat="1" ht="49.05" customHeight="1">
      <c r="A1498" s="40"/>
      <c r="B1498" s="41"/>
      <c r="C1498" s="207" t="s">
        <v>1581</v>
      </c>
      <c r="D1498" s="207" t="s">
        <v>149</v>
      </c>
      <c r="E1498" s="208" t="s">
        <v>1582</v>
      </c>
      <c r="F1498" s="209" t="s">
        <v>1583</v>
      </c>
      <c r="G1498" s="210" t="s">
        <v>189</v>
      </c>
      <c r="H1498" s="211">
        <v>2.3540000000000001</v>
      </c>
      <c r="I1498" s="212"/>
      <c r="J1498" s="213">
        <f>ROUND(I1498*H1498,2)</f>
        <v>0</v>
      </c>
      <c r="K1498" s="214"/>
      <c r="L1498" s="46"/>
      <c r="M1498" s="215" t="s">
        <v>19</v>
      </c>
      <c r="N1498" s="216" t="s">
        <v>46</v>
      </c>
      <c r="O1498" s="86"/>
      <c r="P1498" s="217">
        <f>O1498*H1498</f>
        <v>0</v>
      </c>
      <c r="Q1498" s="217">
        <v>0</v>
      </c>
      <c r="R1498" s="217">
        <f>Q1498*H1498</f>
        <v>0</v>
      </c>
      <c r="S1498" s="217">
        <v>0</v>
      </c>
      <c r="T1498" s="218">
        <f>S1498*H1498</f>
        <v>0</v>
      </c>
      <c r="U1498" s="40"/>
      <c r="V1498" s="40"/>
      <c r="W1498" s="40"/>
      <c r="X1498" s="40"/>
      <c r="Y1498" s="40"/>
      <c r="Z1498" s="40"/>
      <c r="AA1498" s="40"/>
      <c r="AB1498" s="40"/>
      <c r="AC1498" s="40"/>
      <c r="AD1498" s="40"/>
      <c r="AE1498" s="40"/>
      <c r="AR1498" s="219" t="s">
        <v>964</v>
      </c>
      <c r="AT1498" s="219" t="s">
        <v>149</v>
      </c>
      <c r="AU1498" s="219" t="s">
        <v>85</v>
      </c>
      <c r="AY1498" s="19" t="s">
        <v>147</v>
      </c>
      <c r="BE1498" s="220">
        <f>IF(N1498="základní",J1498,0)</f>
        <v>0</v>
      </c>
      <c r="BF1498" s="220">
        <f>IF(N1498="snížená",J1498,0)</f>
        <v>0</v>
      </c>
      <c r="BG1498" s="220">
        <f>IF(N1498="zákl. přenesená",J1498,0)</f>
        <v>0</v>
      </c>
      <c r="BH1498" s="220">
        <f>IF(N1498="sníž. přenesená",J1498,0)</f>
        <v>0</v>
      </c>
      <c r="BI1498" s="220">
        <f>IF(N1498="nulová",J1498,0)</f>
        <v>0</v>
      </c>
      <c r="BJ1498" s="19" t="s">
        <v>83</v>
      </c>
      <c r="BK1498" s="220">
        <f>ROUND(I1498*H1498,2)</f>
        <v>0</v>
      </c>
      <c r="BL1498" s="19" t="s">
        <v>964</v>
      </c>
      <c r="BM1498" s="219" t="s">
        <v>1584</v>
      </c>
    </row>
    <row r="1499" s="2" customFormat="1">
      <c r="A1499" s="40"/>
      <c r="B1499" s="41"/>
      <c r="C1499" s="42"/>
      <c r="D1499" s="221" t="s">
        <v>155</v>
      </c>
      <c r="E1499" s="42"/>
      <c r="F1499" s="222" t="s">
        <v>1585</v>
      </c>
      <c r="G1499" s="42"/>
      <c r="H1499" s="42"/>
      <c r="I1499" s="223"/>
      <c r="J1499" s="42"/>
      <c r="K1499" s="42"/>
      <c r="L1499" s="46"/>
      <c r="M1499" s="224"/>
      <c r="N1499" s="225"/>
      <c r="O1499" s="86"/>
      <c r="P1499" s="86"/>
      <c r="Q1499" s="86"/>
      <c r="R1499" s="86"/>
      <c r="S1499" s="86"/>
      <c r="T1499" s="87"/>
      <c r="U1499" s="40"/>
      <c r="V1499" s="40"/>
      <c r="W1499" s="40"/>
      <c r="X1499" s="40"/>
      <c r="Y1499" s="40"/>
      <c r="Z1499" s="40"/>
      <c r="AA1499" s="40"/>
      <c r="AB1499" s="40"/>
      <c r="AC1499" s="40"/>
      <c r="AD1499" s="40"/>
      <c r="AE1499" s="40"/>
      <c r="AT1499" s="19" t="s">
        <v>155</v>
      </c>
      <c r="AU1499" s="19" t="s">
        <v>85</v>
      </c>
    </row>
    <row r="1500" s="12" customFormat="1" ht="20.88" customHeight="1">
      <c r="A1500" s="12"/>
      <c r="B1500" s="191"/>
      <c r="C1500" s="192"/>
      <c r="D1500" s="193" t="s">
        <v>74</v>
      </c>
      <c r="E1500" s="205" t="s">
        <v>1586</v>
      </c>
      <c r="F1500" s="205" t="s">
        <v>1587</v>
      </c>
      <c r="G1500" s="192"/>
      <c r="H1500" s="192"/>
      <c r="I1500" s="195"/>
      <c r="J1500" s="206">
        <f>BK1500</f>
        <v>0</v>
      </c>
      <c r="K1500" s="192"/>
      <c r="L1500" s="197"/>
      <c r="M1500" s="198"/>
      <c r="N1500" s="199"/>
      <c r="O1500" s="199"/>
      <c r="P1500" s="200">
        <f>SUM(P1501:P1509)</f>
        <v>0</v>
      </c>
      <c r="Q1500" s="199"/>
      <c r="R1500" s="200">
        <f>SUM(R1501:R1509)</f>
        <v>0</v>
      </c>
      <c r="S1500" s="199"/>
      <c r="T1500" s="201">
        <f>SUM(T1501:T1509)</f>
        <v>0</v>
      </c>
      <c r="U1500" s="12"/>
      <c r="V1500" s="12"/>
      <c r="W1500" s="12"/>
      <c r="X1500" s="12"/>
      <c r="Y1500" s="12"/>
      <c r="Z1500" s="12"/>
      <c r="AA1500" s="12"/>
      <c r="AB1500" s="12"/>
      <c r="AC1500" s="12"/>
      <c r="AD1500" s="12"/>
      <c r="AE1500" s="12"/>
      <c r="AR1500" s="202" t="s">
        <v>85</v>
      </c>
      <c r="AT1500" s="203" t="s">
        <v>74</v>
      </c>
      <c r="AU1500" s="203" t="s">
        <v>85</v>
      </c>
      <c r="AY1500" s="202" t="s">
        <v>147</v>
      </c>
      <c r="BK1500" s="204">
        <f>SUM(BK1501:BK1509)</f>
        <v>0</v>
      </c>
    </row>
    <row r="1501" s="2" customFormat="1" ht="24.15" customHeight="1">
      <c r="A1501" s="40"/>
      <c r="B1501" s="41"/>
      <c r="C1501" s="207" t="s">
        <v>1588</v>
      </c>
      <c r="D1501" s="207" t="s">
        <v>149</v>
      </c>
      <c r="E1501" s="208" t="s">
        <v>1589</v>
      </c>
      <c r="F1501" s="209" t="s">
        <v>1590</v>
      </c>
      <c r="G1501" s="210" t="s">
        <v>159</v>
      </c>
      <c r="H1501" s="211">
        <v>22</v>
      </c>
      <c r="I1501" s="212"/>
      <c r="J1501" s="213">
        <f>ROUND(I1501*H1501,2)</f>
        <v>0</v>
      </c>
      <c r="K1501" s="214"/>
      <c r="L1501" s="46"/>
      <c r="M1501" s="215" t="s">
        <v>19</v>
      </c>
      <c r="N1501" s="216" t="s">
        <v>46</v>
      </c>
      <c r="O1501" s="86"/>
      <c r="P1501" s="217">
        <f>O1501*H1501</f>
        <v>0</v>
      </c>
      <c r="Q1501" s="217">
        <v>0</v>
      </c>
      <c r="R1501" s="217">
        <f>Q1501*H1501</f>
        <v>0</v>
      </c>
      <c r="S1501" s="217">
        <v>0</v>
      </c>
      <c r="T1501" s="218">
        <f>S1501*H1501</f>
        <v>0</v>
      </c>
      <c r="U1501" s="40"/>
      <c r="V1501" s="40"/>
      <c r="W1501" s="40"/>
      <c r="X1501" s="40"/>
      <c r="Y1501" s="40"/>
      <c r="Z1501" s="40"/>
      <c r="AA1501" s="40"/>
      <c r="AB1501" s="40"/>
      <c r="AC1501" s="40"/>
      <c r="AD1501" s="40"/>
      <c r="AE1501" s="40"/>
      <c r="AR1501" s="219" t="s">
        <v>964</v>
      </c>
      <c r="AT1501" s="219" t="s">
        <v>149</v>
      </c>
      <c r="AU1501" s="219" t="s">
        <v>162</v>
      </c>
      <c r="AY1501" s="19" t="s">
        <v>147</v>
      </c>
      <c r="BE1501" s="220">
        <f>IF(N1501="základní",J1501,0)</f>
        <v>0</v>
      </c>
      <c r="BF1501" s="220">
        <f>IF(N1501="snížená",J1501,0)</f>
        <v>0</v>
      </c>
      <c r="BG1501" s="220">
        <f>IF(N1501="zákl. přenesená",J1501,0)</f>
        <v>0</v>
      </c>
      <c r="BH1501" s="220">
        <f>IF(N1501="sníž. přenesená",J1501,0)</f>
        <v>0</v>
      </c>
      <c r="BI1501" s="220">
        <f>IF(N1501="nulová",J1501,0)</f>
        <v>0</v>
      </c>
      <c r="BJ1501" s="19" t="s">
        <v>83</v>
      </c>
      <c r="BK1501" s="220">
        <f>ROUND(I1501*H1501,2)</f>
        <v>0</v>
      </c>
      <c r="BL1501" s="19" t="s">
        <v>964</v>
      </c>
      <c r="BM1501" s="219" t="s">
        <v>1591</v>
      </c>
    </row>
    <row r="1502" s="2" customFormat="1">
      <c r="A1502" s="40"/>
      <c r="B1502" s="41"/>
      <c r="C1502" s="42"/>
      <c r="D1502" s="239" t="s">
        <v>555</v>
      </c>
      <c r="E1502" s="42"/>
      <c r="F1502" s="270" t="s">
        <v>1592</v>
      </c>
      <c r="G1502" s="42"/>
      <c r="H1502" s="42"/>
      <c r="I1502" s="223"/>
      <c r="J1502" s="42"/>
      <c r="K1502" s="42"/>
      <c r="L1502" s="46"/>
      <c r="M1502" s="224"/>
      <c r="N1502" s="225"/>
      <c r="O1502" s="86"/>
      <c r="P1502" s="86"/>
      <c r="Q1502" s="86"/>
      <c r="R1502" s="86"/>
      <c r="S1502" s="86"/>
      <c r="T1502" s="87"/>
      <c r="U1502" s="40"/>
      <c r="V1502" s="40"/>
      <c r="W1502" s="40"/>
      <c r="X1502" s="40"/>
      <c r="Y1502" s="40"/>
      <c r="Z1502" s="40"/>
      <c r="AA1502" s="40"/>
      <c r="AB1502" s="40"/>
      <c r="AC1502" s="40"/>
      <c r="AD1502" s="40"/>
      <c r="AE1502" s="40"/>
      <c r="AT1502" s="19" t="s">
        <v>555</v>
      </c>
      <c r="AU1502" s="19" t="s">
        <v>162</v>
      </c>
    </row>
    <row r="1503" s="14" customFormat="1">
      <c r="A1503" s="14"/>
      <c r="B1503" s="248"/>
      <c r="C1503" s="249"/>
      <c r="D1503" s="239" t="s">
        <v>217</v>
      </c>
      <c r="E1503" s="250" t="s">
        <v>19</v>
      </c>
      <c r="F1503" s="251" t="s">
        <v>1593</v>
      </c>
      <c r="G1503" s="249"/>
      <c r="H1503" s="250" t="s">
        <v>19</v>
      </c>
      <c r="I1503" s="252"/>
      <c r="J1503" s="249"/>
      <c r="K1503" s="249"/>
      <c r="L1503" s="253"/>
      <c r="M1503" s="254"/>
      <c r="N1503" s="255"/>
      <c r="O1503" s="255"/>
      <c r="P1503" s="255"/>
      <c r="Q1503" s="255"/>
      <c r="R1503" s="255"/>
      <c r="S1503" s="255"/>
      <c r="T1503" s="256"/>
      <c r="U1503" s="14"/>
      <c r="V1503" s="14"/>
      <c r="W1503" s="14"/>
      <c r="X1503" s="14"/>
      <c r="Y1503" s="14"/>
      <c r="Z1503" s="14"/>
      <c r="AA1503" s="14"/>
      <c r="AB1503" s="14"/>
      <c r="AC1503" s="14"/>
      <c r="AD1503" s="14"/>
      <c r="AE1503" s="14"/>
      <c r="AT1503" s="257" t="s">
        <v>217</v>
      </c>
      <c r="AU1503" s="257" t="s">
        <v>162</v>
      </c>
      <c r="AV1503" s="14" t="s">
        <v>83</v>
      </c>
      <c r="AW1503" s="14" t="s">
        <v>37</v>
      </c>
      <c r="AX1503" s="14" t="s">
        <v>75</v>
      </c>
      <c r="AY1503" s="257" t="s">
        <v>147</v>
      </c>
    </row>
    <row r="1504" s="14" customFormat="1">
      <c r="A1504" s="14"/>
      <c r="B1504" s="248"/>
      <c r="C1504" s="249"/>
      <c r="D1504" s="239" t="s">
        <v>217</v>
      </c>
      <c r="E1504" s="250" t="s">
        <v>19</v>
      </c>
      <c r="F1504" s="251" t="s">
        <v>1594</v>
      </c>
      <c r="G1504" s="249"/>
      <c r="H1504" s="250" t="s">
        <v>19</v>
      </c>
      <c r="I1504" s="252"/>
      <c r="J1504" s="249"/>
      <c r="K1504" s="249"/>
      <c r="L1504" s="253"/>
      <c r="M1504" s="254"/>
      <c r="N1504" s="255"/>
      <c r="O1504" s="255"/>
      <c r="P1504" s="255"/>
      <c r="Q1504" s="255"/>
      <c r="R1504" s="255"/>
      <c r="S1504" s="255"/>
      <c r="T1504" s="256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7" t="s">
        <v>217</v>
      </c>
      <c r="AU1504" s="257" t="s">
        <v>162</v>
      </c>
      <c r="AV1504" s="14" t="s">
        <v>83</v>
      </c>
      <c r="AW1504" s="14" t="s">
        <v>37</v>
      </c>
      <c r="AX1504" s="14" t="s">
        <v>75</v>
      </c>
      <c r="AY1504" s="257" t="s">
        <v>147</v>
      </c>
    </row>
    <row r="1505" s="14" customFormat="1">
      <c r="A1505" s="14"/>
      <c r="B1505" s="248"/>
      <c r="C1505" s="249"/>
      <c r="D1505" s="239" t="s">
        <v>217</v>
      </c>
      <c r="E1505" s="250" t="s">
        <v>19</v>
      </c>
      <c r="F1505" s="251" t="s">
        <v>1595</v>
      </c>
      <c r="G1505" s="249"/>
      <c r="H1505" s="250" t="s">
        <v>19</v>
      </c>
      <c r="I1505" s="252"/>
      <c r="J1505" s="249"/>
      <c r="K1505" s="249"/>
      <c r="L1505" s="253"/>
      <c r="M1505" s="254"/>
      <c r="N1505" s="255"/>
      <c r="O1505" s="255"/>
      <c r="P1505" s="255"/>
      <c r="Q1505" s="255"/>
      <c r="R1505" s="255"/>
      <c r="S1505" s="255"/>
      <c r="T1505" s="256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7" t="s">
        <v>217</v>
      </c>
      <c r="AU1505" s="257" t="s">
        <v>162</v>
      </c>
      <c r="AV1505" s="14" t="s">
        <v>83</v>
      </c>
      <c r="AW1505" s="14" t="s">
        <v>37</v>
      </c>
      <c r="AX1505" s="14" t="s">
        <v>75</v>
      </c>
      <c r="AY1505" s="257" t="s">
        <v>147</v>
      </c>
    </row>
    <row r="1506" s="13" customFormat="1">
      <c r="A1506" s="13"/>
      <c r="B1506" s="237"/>
      <c r="C1506" s="238"/>
      <c r="D1506" s="239" t="s">
        <v>217</v>
      </c>
      <c r="E1506" s="258" t="s">
        <v>19</v>
      </c>
      <c r="F1506" s="240" t="s">
        <v>1596</v>
      </c>
      <c r="G1506" s="238"/>
      <c r="H1506" s="241">
        <v>22</v>
      </c>
      <c r="I1506" s="242"/>
      <c r="J1506" s="238"/>
      <c r="K1506" s="238"/>
      <c r="L1506" s="243"/>
      <c r="M1506" s="244"/>
      <c r="N1506" s="245"/>
      <c r="O1506" s="245"/>
      <c r="P1506" s="245"/>
      <c r="Q1506" s="245"/>
      <c r="R1506" s="245"/>
      <c r="S1506" s="245"/>
      <c r="T1506" s="246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47" t="s">
        <v>217</v>
      </c>
      <c r="AU1506" s="247" t="s">
        <v>162</v>
      </c>
      <c r="AV1506" s="13" t="s">
        <v>85</v>
      </c>
      <c r="AW1506" s="13" t="s">
        <v>37</v>
      </c>
      <c r="AX1506" s="13" t="s">
        <v>75</v>
      </c>
      <c r="AY1506" s="247" t="s">
        <v>147</v>
      </c>
    </row>
    <row r="1507" s="15" customFormat="1">
      <c r="A1507" s="15"/>
      <c r="B1507" s="259"/>
      <c r="C1507" s="260"/>
      <c r="D1507" s="239" t="s">
        <v>217</v>
      </c>
      <c r="E1507" s="261" t="s">
        <v>19</v>
      </c>
      <c r="F1507" s="262" t="s">
        <v>233</v>
      </c>
      <c r="G1507" s="260"/>
      <c r="H1507" s="263">
        <v>22</v>
      </c>
      <c r="I1507" s="264"/>
      <c r="J1507" s="260"/>
      <c r="K1507" s="260"/>
      <c r="L1507" s="265"/>
      <c r="M1507" s="266"/>
      <c r="N1507" s="267"/>
      <c r="O1507" s="267"/>
      <c r="P1507" s="267"/>
      <c r="Q1507" s="267"/>
      <c r="R1507" s="267"/>
      <c r="S1507" s="267"/>
      <c r="T1507" s="268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69" t="s">
        <v>217</v>
      </c>
      <c r="AU1507" s="269" t="s">
        <v>162</v>
      </c>
      <c r="AV1507" s="15" t="s">
        <v>153</v>
      </c>
      <c r="AW1507" s="15" t="s">
        <v>37</v>
      </c>
      <c r="AX1507" s="15" t="s">
        <v>83</v>
      </c>
      <c r="AY1507" s="269" t="s">
        <v>147</v>
      </c>
    </row>
    <row r="1508" s="2" customFormat="1" ht="21.75" customHeight="1">
      <c r="A1508" s="40"/>
      <c r="B1508" s="41"/>
      <c r="C1508" s="207" t="s">
        <v>1597</v>
      </c>
      <c r="D1508" s="207" t="s">
        <v>149</v>
      </c>
      <c r="E1508" s="208" t="s">
        <v>1598</v>
      </c>
      <c r="F1508" s="209" t="s">
        <v>1599</v>
      </c>
      <c r="G1508" s="210" t="s">
        <v>772</v>
      </c>
      <c r="H1508" s="211">
        <v>264</v>
      </c>
      <c r="I1508" s="212"/>
      <c r="J1508" s="213">
        <f>ROUND(I1508*H1508,2)</f>
        <v>0</v>
      </c>
      <c r="K1508" s="214"/>
      <c r="L1508" s="46"/>
      <c r="M1508" s="215" t="s">
        <v>19</v>
      </c>
      <c r="N1508" s="216" t="s">
        <v>46</v>
      </c>
      <c r="O1508" s="86"/>
      <c r="P1508" s="217">
        <f>O1508*H1508</f>
        <v>0</v>
      </c>
      <c r="Q1508" s="217">
        <v>0</v>
      </c>
      <c r="R1508" s="217">
        <f>Q1508*H1508</f>
        <v>0</v>
      </c>
      <c r="S1508" s="217">
        <v>0</v>
      </c>
      <c r="T1508" s="218">
        <f>S1508*H1508</f>
        <v>0</v>
      </c>
      <c r="U1508" s="40"/>
      <c r="V1508" s="40"/>
      <c r="W1508" s="40"/>
      <c r="X1508" s="40"/>
      <c r="Y1508" s="40"/>
      <c r="Z1508" s="40"/>
      <c r="AA1508" s="40"/>
      <c r="AB1508" s="40"/>
      <c r="AC1508" s="40"/>
      <c r="AD1508" s="40"/>
      <c r="AE1508" s="40"/>
      <c r="AR1508" s="219" t="s">
        <v>964</v>
      </c>
      <c r="AT1508" s="219" t="s">
        <v>149</v>
      </c>
      <c r="AU1508" s="219" t="s">
        <v>162</v>
      </c>
      <c r="AY1508" s="19" t="s">
        <v>147</v>
      </c>
      <c r="BE1508" s="220">
        <f>IF(N1508="základní",J1508,0)</f>
        <v>0</v>
      </c>
      <c r="BF1508" s="220">
        <f>IF(N1508="snížená",J1508,0)</f>
        <v>0</v>
      </c>
      <c r="BG1508" s="220">
        <f>IF(N1508="zákl. přenesená",J1508,0)</f>
        <v>0</v>
      </c>
      <c r="BH1508" s="220">
        <f>IF(N1508="sníž. přenesená",J1508,0)</f>
        <v>0</v>
      </c>
      <c r="BI1508" s="220">
        <f>IF(N1508="nulová",J1508,0)</f>
        <v>0</v>
      </c>
      <c r="BJ1508" s="19" t="s">
        <v>83</v>
      </c>
      <c r="BK1508" s="220">
        <f>ROUND(I1508*H1508,2)</f>
        <v>0</v>
      </c>
      <c r="BL1508" s="19" t="s">
        <v>964</v>
      </c>
      <c r="BM1508" s="219" t="s">
        <v>1600</v>
      </c>
    </row>
    <row r="1509" s="2" customFormat="1">
      <c r="A1509" s="40"/>
      <c r="B1509" s="41"/>
      <c r="C1509" s="42"/>
      <c r="D1509" s="239" t="s">
        <v>555</v>
      </c>
      <c r="E1509" s="42"/>
      <c r="F1509" s="270" t="s">
        <v>1592</v>
      </c>
      <c r="G1509" s="42"/>
      <c r="H1509" s="42"/>
      <c r="I1509" s="223"/>
      <c r="J1509" s="42"/>
      <c r="K1509" s="42"/>
      <c r="L1509" s="46"/>
      <c r="M1509" s="224"/>
      <c r="N1509" s="225"/>
      <c r="O1509" s="86"/>
      <c r="P1509" s="86"/>
      <c r="Q1509" s="86"/>
      <c r="R1509" s="86"/>
      <c r="S1509" s="86"/>
      <c r="T1509" s="87"/>
      <c r="U1509" s="40"/>
      <c r="V1509" s="40"/>
      <c r="W1509" s="40"/>
      <c r="X1509" s="40"/>
      <c r="Y1509" s="40"/>
      <c r="Z1509" s="40"/>
      <c r="AA1509" s="40"/>
      <c r="AB1509" s="40"/>
      <c r="AC1509" s="40"/>
      <c r="AD1509" s="40"/>
      <c r="AE1509" s="40"/>
      <c r="AT1509" s="19" t="s">
        <v>555</v>
      </c>
      <c r="AU1509" s="19" t="s">
        <v>162</v>
      </c>
    </row>
    <row r="1510" s="12" customFormat="1" ht="22.8" customHeight="1">
      <c r="A1510" s="12"/>
      <c r="B1510" s="191"/>
      <c r="C1510" s="192"/>
      <c r="D1510" s="193" t="s">
        <v>74</v>
      </c>
      <c r="E1510" s="205" t="s">
        <v>1601</v>
      </c>
      <c r="F1510" s="205" t="s">
        <v>1602</v>
      </c>
      <c r="G1510" s="192"/>
      <c r="H1510" s="192"/>
      <c r="I1510" s="195"/>
      <c r="J1510" s="206">
        <f>BK1510</f>
        <v>0</v>
      </c>
      <c r="K1510" s="192"/>
      <c r="L1510" s="197"/>
      <c r="M1510" s="198"/>
      <c r="N1510" s="199"/>
      <c r="O1510" s="199"/>
      <c r="P1510" s="200">
        <f>SUM(P1511:P1516)</f>
        <v>0</v>
      </c>
      <c r="Q1510" s="199"/>
      <c r="R1510" s="200">
        <f>SUM(R1511:R1516)</f>
        <v>11.487145630000001</v>
      </c>
      <c r="S1510" s="199"/>
      <c r="T1510" s="201">
        <f>SUM(T1511:T1516)</f>
        <v>0</v>
      </c>
      <c r="U1510" s="12"/>
      <c r="V1510" s="12"/>
      <c r="W1510" s="12"/>
      <c r="X1510" s="12"/>
      <c r="Y1510" s="12"/>
      <c r="Z1510" s="12"/>
      <c r="AA1510" s="12"/>
      <c r="AB1510" s="12"/>
      <c r="AC1510" s="12"/>
      <c r="AD1510" s="12"/>
      <c r="AE1510" s="12"/>
      <c r="AR1510" s="202" t="s">
        <v>85</v>
      </c>
      <c r="AT1510" s="203" t="s">
        <v>74</v>
      </c>
      <c r="AU1510" s="203" t="s">
        <v>83</v>
      </c>
      <c r="AY1510" s="202" t="s">
        <v>147</v>
      </c>
      <c r="BK1510" s="204">
        <f>SUM(BK1511:BK1516)</f>
        <v>0</v>
      </c>
    </row>
    <row r="1511" s="2" customFormat="1" ht="37.8" customHeight="1">
      <c r="A1511" s="40"/>
      <c r="B1511" s="41"/>
      <c r="C1511" s="207" t="s">
        <v>1603</v>
      </c>
      <c r="D1511" s="207" t="s">
        <v>149</v>
      </c>
      <c r="E1511" s="208" t="s">
        <v>1604</v>
      </c>
      <c r="F1511" s="209" t="s">
        <v>1605</v>
      </c>
      <c r="G1511" s="210" t="s">
        <v>159</v>
      </c>
      <c r="H1511" s="211">
        <v>188.28299999999999</v>
      </c>
      <c r="I1511" s="212"/>
      <c r="J1511" s="213">
        <f>ROUND(I1511*H1511,2)</f>
        <v>0</v>
      </c>
      <c r="K1511" s="214"/>
      <c r="L1511" s="46"/>
      <c r="M1511" s="215" t="s">
        <v>19</v>
      </c>
      <c r="N1511" s="216" t="s">
        <v>46</v>
      </c>
      <c r="O1511" s="86"/>
      <c r="P1511" s="217">
        <f>O1511*H1511</f>
        <v>0</v>
      </c>
      <c r="Q1511" s="217">
        <v>0.033399999999999999</v>
      </c>
      <c r="R1511" s="217">
        <f>Q1511*H1511</f>
        <v>6.2886521999999996</v>
      </c>
      <c r="S1511" s="217">
        <v>0</v>
      </c>
      <c r="T1511" s="218">
        <f>S1511*H1511</f>
        <v>0</v>
      </c>
      <c r="U1511" s="40"/>
      <c r="V1511" s="40"/>
      <c r="W1511" s="40"/>
      <c r="X1511" s="40"/>
      <c r="Y1511" s="40"/>
      <c r="Z1511" s="40"/>
      <c r="AA1511" s="40"/>
      <c r="AB1511" s="40"/>
      <c r="AC1511" s="40"/>
      <c r="AD1511" s="40"/>
      <c r="AE1511" s="40"/>
      <c r="AR1511" s="219" t="s">
        <v>964</v>
      </c>
      <c r="AT1511" s="219" t="s">
        <v>149</v>
      </c>
      <c r="AU1511" s="219" t="s">
        <v>85</v>
      </c>
      <c r="AY1511" s="19" t="s">
        <v>147</v>
      </c>
      <c r="BE1511" s="220">
        <f>IF(N1511="základní",J1511,0)</f>
        <v>0</v>
      </c>
      <c r="BF1511" s="220">
        <f>IF(N1511="snížená",J1511,0)</f>
        <v>0</v>
      </c>
      <c r="BG1511" s="220">
        <f>IF(N1511="zákl. přenesená",J1511,0)</f>
        <v>0</v>
      </c>
      <c r="BH1511" s="220">
        <f>IF(N1511="sníž. přenesená",J1511,0)</f>
        <v>0</v>
      </c>
      <c r="BI1511" s="220">
        <f>IF(N1511="nulová",J1511,0)</f>
        <v>0</v>
      </c>
      <c r="BJ1511" s="19" t="s">
        <v>83</v>
      </c>
      <c r="BK1511" s="220">
        <f>ROUND(I1511*H1511,2)</f>
        <v>0</v>
      </c>
      <c r="BL1511" s="19" t="s">
        <v>964</v>
      </c>
      <c r="BM1511" s="219" t="s">
        <v>1606</v>
      </c>
    </row>
    <row r="1512" s="2" customFormat="1">
      <c r="A1512" s="40"/>
      <c r="B1512" s="41"/>
      <c r="C1512" s="42"/>
      <c r="D1512" s="221" t="s">
        <v>155</v>
      </c>
      <c r="E1512" s="42"/>
      <c r="F1512" s="222" t="s">
        <v>1607</v>
      </c>
      <c r="G1512" s="42"/>
      <c r="H1512" s="42"/>
      <c r="I1512" s="223"/>
      <c r="J1512" s="42"/>
      <c r="K1512" s="42"/>
      <c r="L1512" s="46"/>
      <c r="M1512" s="224"/>
      <c r="N1512" s="225"/>
      <c r="O1512" s="86"/>
      <c r="P1512" s="86"/>
      <c r="Q1512" s="86"/>
      <c r="R1512" s="86"/>
      <c r="S1512" s="86"/>
      <c r="T1512" s="87"/>
      <c r="U1512" s="40"/>
      <c r="V1512" s="40"/>
      <c r="W1512" s="40"/>
      <c r="X1512" s="40"/>
      <c r="Y1512" s="40"/>
      <c r="Z1512" s="40"/>
      <c r="AA1512" s="40"/>
      <c r="AB1512" s="40"/>
      <c r="AC1512" s="40"/>
      <c r="AD1512" s="40"/>
      <c r="AE1512" s="40"/>
      <c r="AT1512" s="19" t="s">
        <v>155</v>
      </c>
      <c r="AU1512" s="19" t="s">
        <v>85</v>
      </c>
    </row>
    <row r="1513" s="13" customFormat="1">
      <c r="A1513" s="13"/>
      <c r="B1513" s="237"/>
      <c r="C1513" s="238"/>
      <c r="D1513" s="239" t="s">
        <v>217</v>
      </c>
      <c r="E1513" s="258" t="s">
        <v>19</v>
      </c>
      <c r="F1513" s="240" t="s">
        <v>1608</v>
      </c>
      <c r="G1513" s="238"/>
      <c r="H1513" s="241">
        <v>188.28299999999999</v>
      </c>
      <c r="I1513" s="242"/>
      <c r="J1513" s="238"/>
      <c r="K1513" s="238"/>
      <c r="L1513" s="243"/>
      <c r="M1513" s="244"/>
      <c r="N1513" s="245"/>
      <c r="O1513" s="245"/>
      <c r="P1513" s="245"/>
      <c r="Q1513" s="245"/>
      <c r="R1513" s="245"/>
      <c r="S1513" s="245"/>
      <c r="T1513" s="246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47" t="s">
        <v>217</v>
      </c>
      <c r="AU1513" s="247" t="s">
        <v>85</v>
      </c>
      <c r="AV1513" s="13" t="s">
        <v>85</v>
      </c>
      <c r="AW1513" s="13" t="s">
        <v>37</v>
      </c>
      <c r="AX1513" s="13" t="s">
        <v>83</v>
      </c>
      <c r="AY1513" s="247" t="s">
        <v>147</v>
      </c>
    </row>
    <row r="1514" s="2" customFormat="1" ht="24.15" customHeight="1">
      <c r="A1514" s="40"/>
      <c r="B1514" s="41"/>
      <c r="C1514" s="226" t="s">
        <v>1609</v>
      </c>
      <c r="D1514" s="226" t="s">
        <v>212</v>
      </c>
      <c r="E1514" s="227" t="s">
        <v>1610</v>
      </c>
      <c r="F1514" s="228" t="s">
        <v>1611</v>
      </c>
      <c r="G1514" s="229" t="s">
        <v>772</v>
      </c>
      <c r="H1514" s="230">
        <v>9941.3420000000006</v>
      </c>
      <c r="I1514" s="231"/>
      <c r="J1514" s="232">
        <f>ROUND(I1514*H1514,2)</f>
        <v>0</v>
      </c>
      <c r="K1514" s="233"/>
      <c r="L1514" s="234"/>
      <c r="M1514" s="235" t="s">
        <v>19</v>
      </c>
      <c r="N1514" s="236" t="s">
        <v>46</v>
      </c>
      <c r="O1514" s="86"/>
      <c r="P1514" s="217">
        <f>O1514*H1514</f>
        <v>0</v>
      </c>
      <c r="Q1514" s="217">
        <v>0.00050000000000000001</v>
      </c>
      <c r="R1514" s="217">
        <f>Q1514*H1514</f>
        <v>4.9706710000000003</v>
      </c>
      <c r="S1514" s="217">
        <v>0</v>
      </c>
      <c r="T1514" s="218">
        <f>S1514*H1514</f>
        <v>0</v>
      </c>
      <c r="U1514" s="40"/>
      <c r="V1514" s="40"/>
      <c r="W1514" s="40"/>
      <c r="X1514" s="40"/>
      <c r="Y1514" s="40"/>
      <c r="Z1514" s="40"/>
      <c r="AA1514" s="40"/>
      <c r="AB1514" s="40"/>
      <c r="AC1514" s="40"/>
      <c r="AD1514" s="40"/>
      <c r="AE1514" s="40"/>
      <c r="AR1514" s="219" t="s">
        <v>986</v>
      </c>
      <c r="AT1514" s="219" t="s">
        <v>212</v>
      </c>
      <c r="AU1514" s="219" t="s">
        <v>85</v>
      </c>
      <c r="AY1514" s="19" t="s">
        <v>147</v>
      </c>
      <c r="BE1514" s="220">
        <f>IF(N1514="základní",J1514,0)</f>
        <v>0</v>
      </c>
      <c r="BF1514" s="220">
        <f>IF(N1514="snížená",J1514,0)</f>
        <v>0</v>
      </c>
      <c r="BG1514" s="220">
        <f>IF(N1514="zákl. přenesená",J1514,0)</f>
        <v>0</v>
      </c>
      <c r="BH1514" s="220">
        <f>IF(N1514="sníž. přenesená",J1514,0)</f>
        <v>0</v>
      </c>
      <c r="BI1514" s="220">
        <f>IF(N1514="nulová",J1514,0)</f>
        <v>0</v>
      </c>
      <c r="BJ1514" s="19" t="s">
        <v>83</v>
      </c>
      <c r="BK1514" s="220">
        <f>ROUND(I1514*H1514,2)</f>
        <v>0</v>
      </c>
      <c r="BL1514" s="19" t="s">
        <v>964</v>
      </c>
      <c r="BM1514" s="219" t="s">
        <v>1612</v>
      </c>
    </row>
    <row r="1515" s="13" customFormat="1">
      <c r="A1515" s="13"/>
      <c r="B1515" s="237"/>
      <c r="C1515" s="238"/>
      <c r="D1515" s="239" t="s">
        <v>217</v>
      </c>
      <c r="E1515" s="238"/>
      <c r="F1515" s="240" t="s">
        <v>1613</v>
      </c>
      <c r="G1515" s="238"/>
      <c r="H1515" s="241">
        <v>9941.3420000000006</v>
      </c>
      <c r="I1515" s="242"/>
      <c r="J1515" s="238"/>
      <c r="K1515" s="238"/>
      <c r="L1515" s="243"/>
      <c r="M1515" s="244"/>
      <c r="N1515" s="245"/>
      <c r="O1515" s="245"/>
      <c r="P1515" s="245"/>
      <c r="Q1515" s="245"/>
      <c r="R1515" s="245"/>
      <c r="S1515" s="245"/>
      <c r="T1515" s="246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47" t="s">
        <v>217</v>
      </c>
      <c r="AU1515" s="247" t="s">
        <v>85</v>
      </c>
      <c r="AV1515" s="13" t="s">
        <v>85</v>
      </c>
      <c r="AW1515" s="13" t="s">
        <v>4</v>
      </c>
      <c r="AX1515" s="13" t="s">
        <v>83</v>
      </c>
      <c r="AY1515" s="247" t="s">
        <v>147</v>
      </c>
    </row>
    <row r="1516" s="2" customFormat="1" ht="37.8" customHeight="1">
      <c r="A1516" s="40"/>
      <c r="B1516" s="41"/>
      <c r="C1516" s="207" t="s">
        <v>1614</v>
      </c>
      <c r="D1516" s="207" t="s">
        <v>149</v>
      </c>
      <c r="E1516" s="208" t="s">
        <v>1615</v>
      </c>
      <c r="F1516" s="209" t="s">
        <v>1616</v>
      </c>
      <c r="G1516" s="210" t="s">
        <v>159</v>
      </c>
      <c r="H1516" s="211">
        <v>188.28299999999999</v>
      </c>
      <c r="I1516" s="212"/>
      <c r="J1516" s="213">
        <f>ROUND(I1516*H1516,2)</f>
        <v>0</v>
      </c>
      <c r="K1516" s="214"/>
      <c r="L1516" s="46"/>
      <c r="M1516" s="215" t="s">
        <v>19</v>
      </c>
      <c r="N1516" s="216" t="s">
        <v>46</v>
      </c>
      <c r="O1516" s="86"/>
      <c r="P1516" s="217">
        <f>O1516*H1516</f>
        <v>0</v>
      </c>
      <c r="Q1516" s="217">
        <v>0.0012099999999999999</v>
      </c>
      <c r="R1516" s="217">
        <f>Q1516*H1516</f>
        <v>0.22782242999999997</v>
      </c>
      <c r="S1516" s="217">
        <v>0</v>
      </c>
      <c r="T1516" s="218">
        <f>S1516*H1516</f>
        <v>0</v>
      </c>
      <c r="U1516" s="40"/>
      <c r="V1516" s="40"/>
      <c r="W1516" s="40"/>
      <c r="X1516" s="40"/>
      <c r="Y1516" s="40"/>
      <c r="Z1516" s="40"/>
      <c r="AA1516" s="40"/>
      <c r="AB1516" s="40"/>
      <c r="AC1516" s="40"/>
      <c r="AD1516" s="40"/>
      <c r="AE1516" s="40"/>
      <c r="AR1516" s="219" t="s">
        <v>964</v>
      </c>
      <c r="AT1516" s="219" t="s">
        <v>149</v>
      </c>
      <c r="AU1516" s="219" t="s">
        <v>85</v>
      </c>
      <c r="AY1516" s="19" t="s">
        <v>147</v>
      </c>
      <c r="BE1516" s="220">
        <f>IF(N1516="základní",J1516,0)</f>
        <v>0</v>
      </c>
      <c r="BF1516" s="220">
        <f>IF(N1516="snížená",J1516,0)</f>
        <v>0</v>
      </c>
      <c r="BG1516" s="220">
        <f>IF(N1516="zákl. přenesená",J1516,0)</f>
        <v>0</v>
      </c>
      <c r="BH1516" s="220">
        <f>IF(N1516="sníž. přenesená",J1516,0)</f>
        <v>0</v>
      </c>
      <c r="BI1516" s="220">
        <f>IF(N1516="nulová",J1516,0)</f>
        <v>0</v>
      </c>
      <c r="BJ1516" s="19" t="s">
        <v>83</v>
      </c>
      <c r="BK1516" s="220">
        <f>ROUND(I1516*H1516,2)</f>
        <v>0</v>
      </c>
      <c r="BL1516" s="19" t="s">
        <v>964</v>
      </c>
      <c r="BM1516" s="219" t="s">
        <v>1617</v>
      </c>
    </row>
    <row r="1517" s="12" customFormat="1" ht="22.8" customHeight="1">
      <c r="A1517" s="12"/>
      <c r="B1517" s="191"/>
      <c r="C1517" s="192"/>
      <c r="D1517" s="193" t="s">
        <v>74</v>
      </c>
      <c r="E1517" s="205" t="s">
        <v>1618</v>
      </c>
      <c r="F1517" s="205" t="s">
        <v>1619</v>
      </c>
      <c r="G1517" s="192"/>
      <c r="H1517" s="192"/>
      <c r="I1517" s="195"/>
      <c r="J1517" s="206">
        <f>BK1517</f>
        <v>0</v>
      </c>
      <c r="K1517" s="192"/>
      <c r="L1517" s="197"/>
      <c r="M1517" s="198"/>
      <c r="N1517" s="199"/>
      <c r="O1517" s="199"/>
      <c r="P1517" s="200">
        <f>SUM(P1518:P1558)</f>
        <v>0</v>
      </c>
      <c r="Q1517" s="199"/>
      <c r="R1517" s="200">
        <f>SUM(R1518:R1558)</f>
        <v>0.0147204</v>
      </c>
      <c r="S1517" s="199"/>
      <c r="T1517" s="201">
        <f>SUM(T1518:T1558)</f>
        <v>0.0046979999999999999</v>
      </c>
      <c r="U1517" s="12"/>
      <c r="V1517" s="12"/>
      <c r="W1517" s="12"/>
      <c r="X1517" s="12"/>
      <c r="Y1517" s="12"/>
      <c r="Z1517" s="12"/>
      <c r="AA1517" s="12"/>
      <c r="AB1517" s="12"/>
      <c r="AC1517" s="12"/>
      <c r="AD1517" s="12"/>
      <c r="AE1517" s="12"/>
      <c r="AR1517" s="202" t="s">
        <v>85</v>
      </c>
      <c r="AT1517" s="203" t="s">
        <v>74</v>
      </c>
      <c r="AU1517" s="203" t="s">
        <v>83</v>
      </c>
      <c r="AY1517" s="202" t="s">
        <v>147</v>
      </c>
      <c r="BK1517" s="204">
        <f>SUM(BK1518:BK1558)</f>
        <v>0</v>
      </c>
    </row>
    <row r="1518" s="2" customFormat="1" ht="24.15" customHeight="1">
      <c r="A1518" s="40"/>
      <c r="B1518" s="41"/>
      <c r="C1518" s="207" t="s">
        <v>1620</v>
      </c>
      <c r="D1518" s="207" t="s">
        <v>149</v>
      </c>
      <c r="E1518" s="208" t="s">
        <v>1621</v>
      </c>
      <c r="F1518" s="209" t="s">
        <v>1622</v>
      </c>
      <c r="G1518" s="210" t="s">
        <v>159</v>
      </c>
      <c r="H1518" s="211">
        <v>31.32</v>
      </c>
      <c r="I1518" s="212"/>
      <c r="J1518" s="213">
        <f>ROUND(I1518*H1518,2)</f>
        <v>0</v>
      </c>
      <c r="K1518" s="214"/>
      <c r="L1518" s="46"/>
      <c r="M1518" s="215" t="s">
        <v>19</v>
      </c>
      <c r="N1518" s="216" t="s">
        <v>46</v>
      </c>
      <c r="O1518" s="86"/>
      <c r="P1518" s="217">
        <f>O1518*H1518</f>
        <v>0</v>
      </c>
      <c r="Q1518" s="217">
        <v>0</v>
      </c>
      <c r="R1518" s="217">
        <f>Q1518*H1518</f>
        <v>0</v>
      </c>
      <c r="S1518" s="217">
        <v>0</v>
      </c>
      <c r="T1518" s="218">
        <f>S1518*H1518</f>
        <v>0</v>
      </c>
      <c r="U1518" s="40"/>
      <c r="V1518" s="40"/>
      <c r="W1518" s="40"/>
      <c r="X1518" s="40"/>
      <c r="Y1518" s="40"/>
      <c r="Z1518" s="40"/>
      <c r="AA1518" s="40"/>
      <c r="AB1518" s="40"/>
      <c r="AC1518" s="40"/>
      <c r="AD1518" s="40"/>
      <c r="AE1518" s="40"/>
      <c r="AR1518" s="219" t="s">
        <v>964</v>
      </c>
      <c r="AT1518" s="219" t="s">
        <v>149</v>
      </c>
      <c r="AU1518" s="219" t="s">
        <v>85</v>
      </c>
      <c r="AY1518" s="19" t="s">
        <v>147</v>
      </c>
      <c r="BE1518" s="220">
        <f>IF(N1518="základní",J1518,0)</f>
        <v>0</v>
      </c>
      <c r="BF1518" s="220">
        <f>IF(N1518="snížená",J1518,0)</f>
        <v>0</v>
      </c>
      <c r="BG1518" s="220">
        <f>IF(N1518="zákl. přenesená",J1518,0)</f>
        <v>0</v>
      </c>
      <c r="BH1518" s="220">
        <f>IF(N1518="sníž. přenesená",J1518,0)</f>
        <v>0</v>
      </c>
      <c r="BI1518" s="220">
        <f>IF(N1518="nulová",J1518,0)</f>
        <v>0</v>
      </c>
      <c r="BJ1518" s="19" t="s">
        <v>83</v>
      </c>
      <c r="BK1518" s="220">
        <f>ROUND(I1518*H1518,2)</f>
        <v>0</v>
      </c>
      <c r="BL1518" s="19" t="s">
        <v>964</v>
      </c>
      <c r="BM1518" s="219" t="s">
        <v>1623</v>
      </c>
    </row>
    <row r="1519" s="2" customFormat="1">
      <c r="A1519" s="40"/>
      <c r="B1519" s="41"/>
      <c r="C1519" s="42"/>
      <c r="D1519" s="221" t="s">
        <v>155</v>
      </c>
      <c r="E1519" s="42"/>
      <c r="F1519" s="222" t="s">
        <v>1624</v>
      </c>
      <c r="G1519" s="42"/>
      <c r="H1519" s="42"/>
      <c r="I1519" s="223"/>
      <c r="J1519" s="42"/>
      <c r="K1519" s="42"/>
      <c r="L1519" s="46"/>
      <c r="M1519" s="224"/>
      <c r="N1519" s="225"/>
      <c r="O1519" s="86"/>
      <c r="P1519" s="86"/>
      <c r="Q1519" s="86"/>
      <c r="R1519" s="86"/>
      <c r="S1519" s="86"/>
      <c r="T1519" s="87"/>
      <c r="U1519" s="40"/>
      <c r="V1519" s="40"/>
      <c r="W1519" s="40"/>
      <c r="X1519" s="40"/>
      <c r="Y1519" s="40"/>
      <c r="Z1519" s="40"/>
      <c r="AA1519" s="40"/>
      <c r="AB1519" s="40"/>
      <c r="AC1519" s="40"/>
      <c r="AD1519" s="40"/>
      <c r="AE1519" s="40"/>
      <c r="AT1519" s="19" t="s">
        <v>155</v>
      </c>
      <c r="AU1519" s="19" t="s">
        <v>85</v>
      </c>
    </row>
    <row r="1520" s="14" customFormat="1">
      <c r="A1520" s="14"/>
      <c r="B1520" s="248"/>
      <c r="C1520" s="249"/>
      <c r="D1520" s="239" t="s">
        <v>217</v>
      </c>
      <c r="E1520" s="250" t="s">
        <v>19</v>
      </c>
      <c r="F1520" s="251" t="s">
        <v>1625</v>
      </c>
      <c r="G1520" s="249"/>
      <c r="H1520" s="250" t="s">
        <v>19</v>
      </c>
      <c r="I1520" s="252"/>
      <c r="J1520" s="249"/>
      <c r="K1520" s="249"/>
      <c r="L1520" s="253"/>
      <c r="M1520" s="254"/>
      <c r="N1520" s="255"/>
      <c r="O1520" s="255"/>
      <c r="P1520" s="255"/>
      <c r="Q1520" s="255"/>
      <c r="R1520" s="255"/>
      <c r="S1520" s="255"/>
      <c r="T1520" s="256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7" t="s">
        <v>217</v>
      </c>
      <c r="AU1520" s="257" t="s">
        <v>85</v>
      </c>
      <c r="AV1520" s="14" t="s">
        <v>83</v>
      </c>
      <c r="AW1520" s="14" t="s">
        <v>37</v>
      </c>
      <c r="AX1520" s="14" t="s">
        <v>75</v>
      </c>
      <c r="AY1520" s="257" t="s">
        <v>147</v>
      </c>
    </row>
    <row r="1521" s="14" customFormat="1">
      <c r="A1521" s="14"/>
      <c r="B1521" s="248"/>
      <c r="C1521" s="249"/>
      <c r="D1521" s="239" t="s">
        <v>217</v>
      </c>
      <c r="E1521" s="250" t="s">
        <v>19</v>
      </c>
      <c r="F1521" s="251" t="s">
        <v>259</v>
      </c>
      <c r="G1521" s="249"/>
      <c r="H1521" s="250" t="s">
        <v>19</v>
      </c>
      <c r="I1521" s="252"/>
      <c r="J1521" s="249"/>
      <c r="K1521" s="249"/>
      <c r="L1521" s="253"/>
      <c r="M1521" s="254"/>
      <c r="N1521" s="255"/>
      <c r="O1521" s="255"/>
      <c r="P1521" s="255"/>
      <c r="Q1521" s="255"/>
      <c r="R1521" s="255"/>
      <c r="S1521" s="255"/>
      <c r="T1521" s="256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7" t="s">
        <v>217</v>
      </c>
      <c r="AU1521" s="257" t="s">
        <v>85</v>
      </c>
      <c r="AV1521" s="14" t="s">
        <v>83</v>
      </c>
      <c r="AW1521" s="14" t="s">
        <v>37</v>
      </c>
      <c r="AX1521" s="14" t="s">
        <v>75</v>
      </c>
      <c r="AY1521" s="257" t="s">
        <v>147</v>
      </c>
    </row>
    <row r="1522" s="13" customFormat="1">
      <c r="A1522" s="13"/>
      <c r="B1522" s="237"/>
      <c r="C1522" s="238"/>
      <c r="D1522" s="239" t="s">
        <v>217</v>
      </c>
      <c r="E1522" s="258" t="s">
        <v>19</v>
      </c>
      <c r="F1522" s="240" t="s">
        <v>1626</v>
      </c>
      <c r="G1522" s="238"/>
      <c r="H1522" s="241">
        <v>28.32</v>
      </c>
      <c r="I1522" s="242"/>
      <c r="J1522" s="238"/>
      <c r="K1522" s="238"/>
      <c r="L1522" s="243"/>
      <c r="M1522" s="244"/>
      <c r="N1522" s="245"/>
      <c r="O1522" s="245"/>
      <c r="P1522" s="245"/>
      <c r="Q1522" s="245"/>
      <c r="R1522" s="245"/>
      <c r="S1522" s="245"/>
      <c r="T1522" s="246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47" t="s">
        <v>217</v>
      </c>
      <c r="AU1522" s="247" t="s">
        <v>85</v>
      </c>
      <c r="AV1522" s="13" t="s">
        <v>85</v>
      </c>
      <c r="AW1522" s="13" t="s">
        <v>37</v>
      </c>
      <c r="AX1522" s="13" t="s">
        <v>75</v>
      </c>
      <c r="AY1522" s="247" t="s">
        <v>147</v>
      </c>
    </row>
    <row r="1523" s="14" customFormat="1">
      <c r="A1523" s="14"/>
      <c r="B1523" s="248"/>
      <c r="C1523" s="249"/>
      <c r="D1523" s="239" t="s">
        <v>217</v>
      </c>
      <c r="E1523" s="250" t="s">
        <v>19</v>
      </c>
      <c r="F1523" s="251" t="s">
        <v>261</v>
      </c>
      <c r="G1523" s="249"/>
      <c r="H1523" s="250" t="s">
        <v>19</v>
      </c>
      <c r="I1523" s="252"/>
      <c r="J1523" s="249"/>
      <c r="K1523" s="249"/>
      <c r="L1523" s="253"/>
      <c r="M1523" s="254"/>
      <c r="N1523" s="255"/>
      <c r="O1523" s="255"/>
      <c r="P1523" s="255"/>
      <c r="Q1523" s="255"/>
      <c r="R1523" s="255"/>
      <c r="S1523" s="255"/>
      <c r="T1523" s="256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7" t="s">
        <v>217</v>
      </c>
      <c r="AU1523" s="257" t="s">
        <v>85</v>
      </c>
      <c r="AV1523" s="14" t="s">
        <v>83</v>
      </c>
      <c r="AW1523" s="14" t="s">
        <v>37</v>
      </c>
      <c r="AX1523" s="14" t="s">
        <v>75</v>
      </c>
      <c r="AY1523" s="257" t="s">
        <v>147</v>
      </c>
    </row>
    <row r="1524" s="13" customFormat="1">
      <c r="A1524" s="13"/>
      <c r="B1524" s="237"/>
      <c r="C1524" s="238"/>
      <c r="D1524" s="239" t="s">
        <v>217</v>
      </c>
      <c r="E1524" s="258" t="s">
        <v>19</v>
      </c>
      <c r="F1524" s="240" t="s">
        <v>262</v>
      </c>
      <c r="G1524" s="238"/>
      <c r="H1524" s="241">
        <v>3</v>
      </c>
      <c r="I1524" s="242"/>
      <c r="J1524" s="238"/>
      <c r="K1524" s="238"/>
      <c r="L1524" s="243"/>
      <c r="M1524" s="244"/>
      <c r="N1524" s="245"/>
      <c r="O1524" s="245"/>
      <c r="P1524" s="245"/>
      <c r="Q1524" s="245"/>
      <c r="R1524" s="245"/>
      <c r="S1524" s="245"/>
      <c r="T1524" s="246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47" t="s">
        <v>217</v>
      </c>
      <c r="AU1524" s="247" t="s">
        <v>85</v>
      </c>
      <c r="AV1524" s="13" t="s">
        <v>85</v>
      </c>
      <c r="AW1524" s="13" t="s">
        <v>37</v>
      </c>
      <c r="AX1524" s="13" t="s">
        <v>75</v>
      </c>
      <c r="AY1524" s="247" t="s">
        <v>147</v>
      </c>
    </row>
    <row r="1525" s="15" customFormat="1">
      <c r="A1525" s="15"/>
      <c r="B1525" s="259"/>
      <c r="C1525" s="260"/>
      <c r="D1525" s="239" t="s">
        <v>217</v>
      </c>
      <c r="E1525" s="261" t="s">
        <v>19</v>
      </c>
      <c r="F1525" s="262" t="s">
        <v>233</v>
      </c>
      <c r="G1525" s="260"/>
      <c r="H1525" s="263">
        <v>31.32</v>
      </c>
      <c r="I1525" s="264"/>
      <c r="J1525" s="260"/>
      <c r="K1525" s="260"/>
      <c r="L1525" s="265"/>
      <c r="M1525" s="266"/>
      <c r="N1525" s="267"/>
      <c r="O1525" s="267"/>
      <c r="P1525" s="267"/>
      <c r="Q1525" s="267"/>
      <c r="R1525" s="267"/>
      <c r="S1525" s="267"/>
      <c r="T1525" s="268"/>
      <c r="U1525" s="15"/>
      <c r="V1525" s="15"/>
      <c r="W1525" s="15"/>
      <c r="X1525" s="15"/>
      <c r="Y1525" s="15"/>
      <c r="Z1525" s="15"/>
      <c r="AA1525" s="15"/>
      <c r="AB1525" s="15"/>
      <c r="AC1525" s="15"/>
      <c r="AD1525" s="15"/>
      <c r="AE1525" s="15"/>
      <c r="AT1525" s="269" t="s">
        <v>217</v>
      </c>
      <c r="AU1525" s="269" t="s">
        <v>85</v>
      </c>
      <c r="AV1525" s="15" t="s">
        <v>153</v>
      </c>
      <c r="AW1525" s="15" t="s">
        <v>37</v>
      </c>
      <c r="AX1525" s="15" t="s">
        <v>83</v>
      </c>
      <c r="AY1525" s="269" t="s">
        <v>147</v>
      </c>
    </row>
    <row r="1526" s="2" customFormat="1" ht="24.15" customHeight="1">
      <c r="A1526" s="40"/>
      <c r="B1526" s="41"/>
      <c r="C1526" s="207" t="s">
        <v>1627</v>
      </c>
      <c r="D1526" s="207" t="s">
        <v>149</v>
      </c>
      <c r="E1526" s="208" t="s">
        <v>1628</v>
      </c>
      <c r="F1526" s="209" t="s">
        <v>1629</v>
      </c>
      <c r="G1526" s="210" t="s">
        <v>159</v>
      </c>
      <c r="H1526" s="211">
        <v>31.32</v>
      </c>
      <c r="I1526" s="212"/>
      <c r="J1526" s="213">
        <f>ROUND(I1526*H1526,2)</f>
        <v>0</v>
      </c>
      <c r="K1526" s="214"/>
      <c r="L1526" s="46"/>
      <c r="M1526" s="215" t="s">
        <v>19</v>
      </c>
      <c r="N1526" s="216" t="s">
        <v>46</v>
      </c>
      <c r="O1526" s="86"/>
      <c r="P1526" s="217">
        <f>O1526*H1526</f>
        <v>0</v>
      </c>
      <c r="Q1526" s="217">
        <v>0</v>
      </c>
      <c r="R1526" s="217">
        <f>Q1526*H1526</f>
        <v>0</v>
      </c>
      <c r="S1526" s="217">
        <v>0.00014999999999999999</v>
      </c>
      <c r="T1526" s="218">
        <f>S1526*H1526</f>
        <v>0.0046979999999999999</v>
      </c>
      <c r="U1526" s="40"/>
      <c r="V1526" s="40"/>
      <c r="W1526" s="40"/>
      <c r="X1526" s="40"/>
      <c r="Y1526" s="40"/>
      <c r="Z1526" s="40"/>
      <c r="AA1526" s="40"/>
      <c r="AB1526" s="40"/>
      <c r="AC1526" s="40"/>
      <c r="AD1526" s="40"/>
      <c r="AE1526" s="40"/>
      <c r="AR1526" s="219" t="s">
        <v>964</v>
      </c>
      <c r="AT1526" s="219" t="s">
        <v>149</v>
      </c>
      <c r="AU1526" s="219" t="s">
        <v>85</v>
      </c>
      <c r="AY1526" s="19" t="s">
        <v>147</v>
      </c>
      <c r="BE1526" s="220">
        <f>IF(N1526="základní",J1526,0)</f>
        <v>0</v>
      </c>
      <c r="BF1526" s="220">
        <f>IF(N1526="snížená",J1526,0)</f>
        <v>0</v>
      </c>
      <c r="BG1526" s="220">
        <f>IF(N1526="zákl. přenesená",J1526,0)</f>
        <v>0</v>
      </c>
      <c r="BH1526" s="220">
        <f>IF(N1526="sníž. přenesená",J1526,0)</f>
        <v>0</v>
      </c>
      <c r="BI1526" s="220">
        <f>IF(N1526="nulová",J1526,0)</f>
        <v>0</v>
      </c>
      <c r="BJ1526" s="19" t="s">
        <v>83</v>
      </c>
      <c r="BK1526" s="220">
        <f>ROUND(I1526*H1526,2)</f>
        <v>0</v>
      </c>
      <c r="BL1526" s="19" t="s">
        <v>964</v>
      </c>
      <c r="BM1526" s="219" t="s">
        <v>1630</v>
      </c>
    </row>
    <row r="1527" s="2" customFormat="1">
      <c r="A1527" s="40"/>
      <c r="B1527" s="41"/>
      <c r="C1527" s="42"/>
      <c r="D1527" s="221" t="s">
        <v>155</v>
      </c>
      <c r="E1527" s="42"/>
      <c r="F1527" s="222" t="s">
        <v>1631</v>
      </c>
      <c r="G1527" s="42"/>
      <c r="H1527" s="42"/>
      <c r="I1527" s="223"/>
      <c r="J1527" s="42"/>
      <c r="K1527" s="42"/>
      <c r="L1527" s="46"/>
      <c r="M1527" s="224"/>
      <c r="N1527" s="225"/>
      <c r="O1527" s="86"/>
      <c r="P1527" s="86"/>
      <c r="Q1527" s="86"/>
      <c r="R1527" s="86"/>
      <c r="S1527" s="86"/>
      <c r="T1527" s="87"/>
      <c r="U1527" s="40"/>
      <c r="V1527" s="40"/>
      <c r="W1527" s="40"/>
      <c r="X1527" s="40"/>
      <c r="Y1527" s="40"/>
      <c r="Z1527" s="40"/>
      <c r="AA1527" s="40"/>
      <c r="AB1527" s="40"/>
      <c r="AC1527" s="40"/>
      <c r="AD1527" s="40"/>
      <c r="AE1527" s="40"/>
      <c r="AT1527" s="19" t="s">
        <v>155</v>
      </c>
      <c r="AU1527" s="19" t="s">
        <v>85</v>
      </c>
    </row>
    <row r="1528" s="14" customFormat="1">
      <c r="A1528" s="14"/>
      <c r="B1528" s="248"/>
      <c r="C1528" s="249"/>
      <c r="D1528" s="239" t="s">
        <v>217</v>
      </c>
      <c r="E1528" s="250" t="s">
        <v>19</v>
      </c>
      <c r="F1528" s="251" t="s">
        <v>1625</v>
      </c>
      <c r="G1528" s="249"/>
      <c r="H1528" s="250" t="s">
        <v>19</v>
      </c>
      <c r="I1528" s="252"/>
      <c r="J1528" s="249"/>
      <c r="K1528" s="249"/>
      <c r="L1528" s="253"/>
      <c r="M1528" s="254"/>
      <c r="N1528" s="255"/>
      <c r="O1528" s="255"/>
      <c r="P1528" s="255"/>
      <c r="Q1528" s="255"/>
      <c r="R1528" s="255"/>
      <c r="S1528" s="255"/>
      <c r="T1528" s="256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7" t="s">
        <v>217</v>
      </c>
      <c r="AU1528" s="257" t="s">
        <v>85</v>
      </c>
      <c r="AV1528" s="14" t="s">
        <v>83</v>
      </c>
      <c r="AW1528" s="14" t="s">
        <v>37</v>
      </c>
      <c r="AX1528" s="14" t="s">
        <v>75</v>
      </c>
      <c r="AY1528" s="257" t="s">
        <v>147</v>
      </c>
    </row>
    <row r="1529" s="14" customFormat="1">
      <c r="A1529" s="14"/>
      <c r="B1529" s="248"/>
      <c r="C1529" s="249"/>
      <c r="D1529" s="239" t="s">
        <v>217</v>
      </c>
      <c r="E1529" s="250" t="s">
        <v>19</v>
      </c>
      <c r="F1529" s="251" t="s">
        <v>259</v>
      </c>
      <c r="G1529" s="249"/>
      <c r="H1529" s="250" t="s">
        <v>19</v>
      </c>
      <c r="I1529" s="252"/>
      <c r="J1529" s="249"/>
      <c r="K1529" s="249"/>
      <c r="L1529" s="253"/>
      <c r="M1529" s="254"/>
      <c r="N1529" s="255"/>
      <c r="O1529" s="255"/>
      <c r="P1529" s="255"/>
      <c r="Q1529" s="255"/>
      <c r="R1529" s="255"/>
      <c r="S1529" s="255"/>
      <c r="T1529" s="256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7" t="s">
        <v>217</v>
      </c>
      <c r="AU1529" s="257" t="s">
        <v>85</v>
      </c>
      <c r="AV1529" s="14" t="s">
        <v>83</v>
      </c>
      <c r="AW1529" s="14" t="s">
        <v>37</v>
      </c>
      <c r="AX1529" s="14" t="s">
        <v>75</v>
      </c>
      <c r="AY1529" s="257" t="s">
        <v>147</v>
      </c>
    </row>
    <row r="1530" s="13" customFormat="1">
      <c r="A1530" s="13"/>
      <c r="B1530" s="237"/>
      <c r="C1530" s="238"/>
      <c r="D1530" s="239" t="s">
        <v>217</v>
      </c>
      <c r="E1530" s="258" t="s">
        <v>19</v>
      </c>
      <c r="F1530" s="240" t="s">
        <v>1626</v>
      </c>
      <c r="G1530" s="238"/>
      <c r="H1530" s="241">
        <v>28.32</v>
      </c>
      <c r="I1530" s="242"/>
      <c r="J1530" s="238"/>
      <c r="K1530" s="238"/>
      <c r="L1530" s="243"/>
      <c r="M1530" s="244"/>
      <c r="N1530" s="245"/>
      <c r="O1530" s="245"/>
      <c r="P1530" s="245"/>
      <c r="Q1530" s="245"/>
      <c r="R1530" s="245"/>
      <c r="S1530" s="245"/>
      <c r="T1530" s="246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47" t="s">
        <v>217</v>
      </c>
      <c r="AU1530" s="247" t="s">
        <v>85</v>
      </c>
      <c r="AV1530" s="13" t="s">
        <v>85</v>
      </c>
      <c r="AW1530" s="13" t="s">
        <v>37</v>
      </c>
      <c r="AX1530" s="13" t="s">
        <v>75</v>
      </c>
      <c r="AY1530" s="247" t="s">
        <v>147</v>
      </c>
    </row>
    <row r="1531" s="14" customFormat="1">
      <c r="A1531" s="14"/>
      <c r="B1531" s="248"/>
      <c r="C1531" s="249"/>
      <c r="D1531" s="239" t="s">
        <v>217</v>
      </c>
      <c r="E1531" s="250" t="s">
        <v>19</v>
      </c>
      <c r="F1531" s="251" t="s">
        <v>261</v>
      </c>
      <c r="G1531" s="249"/>
      <c r="H1531" s="250" t="s">
        <v>19</v>
      </c>
      <c r="I1531" s="252"/>
      <c r="J1531" s="249"/>
      <c r="K1531" s="249"/>
      <c r="L1531" s="253"/>
      <c r="M1531" s="254"/>
      <c r="N1531" s="255"/>
      <c r="O1531" s="255"/>
      <c r="P1531" s="255"/>
      <c r="Q1531" s="255"/>
      <c r="R1531" s="255"/>
      <c r="S1531" s="255"/>
      <c r="T1531" s="256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7" t="s">
        <v>217</v>
      </c>
      <c r="AU1531" s="257" t="s">
        <v>85</v>
      </c>
      <c r="AV1531" s="14" t="s">
        <v>83</v>
      </c>
      <c r="AW1531" s="14" t="s">
        <v>37</v>
      </c>
      <c r="AX1531" s="14" t="s">
        <v>75</v>
      </c>
      <c r="AY1531" s="257" t="s">
        <v>147</v>
      </c>
    </row>
    <row r="1532" s="13" customFormat="1">
      <c r="A1532" s="13"/>
      <c r="B1532" s="237"/>
      <c r="C1532" s="238"/>
      <c r="D1532" s="239" t="s">
        <v>217</v>
      </c>
      <c r="E1532" s="258" t="s">
        <v>19</v>
      </c>
      <c r="F1532" s="240" t="s">
        <v>262</v>
      </c>
      <c r="G1532" s="238"/>
      <c r="H1532" s="241">
        <v>3</v>
      </c>
      <c r="I1532" s="242"/>
      <c r="J1532" s="238"/>
      <c r="K1532" s="238"/>
      <c r="L1532" s="243"/>
      <c r="M1532" s="244"/>
      <c r="N1532" s="245"/>
      <c r="O1532" s="245"/>
      <c r="P1532" s="245"/>
      <c r="Q1532" s="245"/>
      <c r="R1532" s="245"/>
      <c r="S1532" s="245"/>
      <c r="T1532" s="246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47" t="s">
        <v>217</v>
      </c>
      <c r="AU1532" s="247" t="s">
        <v>85</v>
      </c>
      <c r="AV1532" s="13" t="s">
        <v>85</v>
      </c>
      <c r="AW1532" s="13" t="s">
        <v>37</v>
      </c>
      <c r="AX1532" s="13" t="s">
        <v>75</v>
      </c>
      <c r="AY1532" s="247" t="s">
        <v>147</v>
      </c>
    </row>
    <row r="1533" s="15" customFormat="1">
      <c r="A1533" s="15"/>
      <c r="B1533" s="259"/>
      <c r="C1533" s="260"/>
      <c r="D1533" s="239" t="s">
        <v>217</v>
      </c>
      <c r="E1533" s="261" t="s">
        <v>19</v>
      </c>
      <c r="F1533" s="262" t="s">
        <v>233</v>
      </c>
      <c r="G1533" s="260"/>
      <c r="H1533" s="263">
        <v>31.32</v>
      </c>
      <c r="I1533" s="264"/>
      <c r="J1533" s="260"/>
      <c r="K1533" s="260"/>
      <c r="L1533" s="265"/>
      <c r="M1533" s="266"/>
      <c r="N1533" s="267"/>
      <c r="O1533" s="267"/>
      <c r="P1533" s="267"/>
      <c r="Q1533" s="267"/>
      <c r="R1533" s="267"/>
      <c r="S1533" s="267"/>
      <c r="T1533" s="268"/>
      <c r="U1533" s="15"/>
      <c r="V1533" s="15"/>
      <c r="W1533" s="15"/>
      <c r="X1533" s="15"/>
      <c r="Y1533" s="15"/>
      <c r="Z1533" s="15"/>
      <c r="AA1533" s="15"/>
      <c r="AB1533" s="15"/>
      <c r="AC1533" s="15"/>
      <c r="AD1533" s="15"/>
      <c r="AE1533" s="15"/>
      <c r="AT1533" s="269" t="s">
        <v>217</v>
      </c>
      <c r="AU1533" s="269" t="s">
        <v>85</v>
      </c>
      <c r="AV1533" s="15" t="s">
        <v>153</v>
      </c>
      <c r="AW1533" s="15" t="s">
        <v>37</v>
      </c>
      <c r="AX1533" s="15" t="s">
        <v>83</v>
      </c>
      <c r="AY1533" s="269" t="s">
        <v>147</v>
      </c>
    </row>
    <row r="1534" s="2" customFormat="1" ht="24.15" customHeight="1">
      <c r="A1534" s="40"/>
      <c r="B1534" s="41"/>
      <c r="C1534" s="207" t="s">
        <v>1632</v>
      </c>
      <c r="D1534" s="207" t="s">
        <v>149</v>
      </c>
      <c r="E1534" s="208" t="s">
        <v>1633</v>
      </c>
      <c r="F1534" s="209" t="s">
        <v>1634</v>
      </c>
      <c r="G1534" s="210" t="s">
        <v>159</v>
      </c>
      <c r="H1534" s="211">
        <v>31.32</v>
      </c>
      <c r="I1534" s="212"/>
      <c r="J1534" s="213">
        <f>ROUND(I1534*H1534,2)</f>
        <v>0</v>
      </c>
      <c r="K1534" s="214"/>
      <c r="L1534" s="46"/>
      <c r="M1534" s="215" t="s">
        <v>19</v>
      </c>
      <c r="N1534" s="216" t="s">
        <v>46</v>
      </c>
      <c r="O1534" s="86"/>
      <c r="P1534" s="217">
        <f>O1534*H1534</f>
        <v>0</v>
      </c>
      <c r="Q1534" s="217">
        <v>0.00021000000000000001</v>
      </c>
      <c r="R1534" s="217">
        <f>Q1534*H1534</f>
        <v>0.0065772000000000001</v>
      </c>
      <c r="S1534" s="217">
        <v>0</v>
      </c>
      <c r="T1534" s="218">
        <f>S1534*H1534</f>
        <v>0</v>
      </c>
      <c r="U1534" s="40"/>
      <c r="V1534" s="40"/>
      <c r="W1534" s="40"/>
      <c r="X1534" s="40"/>
      <c r="Y1534" s="40"/>
      <c r="Z1534" s="40"/>
      <c r="AA1534" s="40"/>
      <c r="AB1534" s="40"/>
      <c r="AC1534" s="40"/>
      <c r="AD1534" s="40"/>
      <c r="AE1534" s="40"/>
      <c r="AR1534" s="219" t="s">
        <v>964</v>
      </c>
      <c r="AT1534" s="219" t="s">
        <v>149</v>
      </c>
      <c r="AU1534" s="219" t="s">
        <v>85</v>
      </c>
      <c r="AY1534" s="19" t="s">
        <v>147</v>
      </c>
      <c r="BE1534" s="220">
        <f>IF(N1534="základní",J1534,0)</f>
        <v>0</v>
      </c>
      <c r="BF1534" s="220">
        <f>IF(N1534="snížená",J1534,0)</f>
        <v>0</v>
      </c>
      <c r="BG1534" s="220">
        <f>IF(N1534="zákl. přenesená",J1534,0)</f>
        <v>0</v>
      </c>
      <c r="BH1534" s="220">
        <f>IF(N1534="sníž. přenesená",J1534,0)</f>
        <v>0</v>
      </c>
      <c r="BI1534" s="220">
        <f>IF(N1534="nulová",J1534,0)</f>
        <v>0</v>
      </c>
      <c r="BJ1534" s="19" t="s">
        <v>83</v>
      </c>
      <c r="BK1534" s="220">
        <f>ROUND(I1534*H1534,2)</f>
        <v>0</v>
      </c>
      <c r="BL1534" s="19" t="s">
        <v>964</v>
      </c>
      <c r="BM1534" s="219" t="s">
        <v>1635</v>
      </c>
    </row>
    <row r="1535" s="2" customFormat="1">
      <c r="A1535" s="40"/>
      <c r="B1535" s="41"/>
      <c r="C1535" s="42"/>
      <c r="D1535" s="221" t="s">
        <v>155</v>
      </c>
      <c r="E1535" s="42"/>
      <c r="F1535" s="222" t="s">
        <v>1636</v>
      </c>
      <c r="G1535" s="42"/>
      <c r="H1535" s="42"/>
      <c r="I1535" s="223"/>
      <c r="J1535" s="42"/>
      <c r="K1535" s="42"/>
      <c r="L1535" s="46"/>
      <c r="M1535" s="224"/>
      <c r="N1535" s="225"/>
      <c r="O1535" s="86"/>
      <c r="P1535" s="86"/>
      <c r="Q1535" s="86"/>
      <c r="R1535" s="86"/>
      <c r="S1535" s="86"/>
      <c r="T1535" s="87"/>
      <c r="U1535" s="40"/>
      <c r="V1535" s="40"/>
      <c r="W1535" s="40"/>
      <c r="X1535" s="40"/>
      <c r="Y1535" s="40"/>
      <c r="Z1535" s="40"/>
      <c r="AA1535" s="40"/>
      <c r="AB1535" s="40"/>
      <c r="AC1535" s="40"/>
      <c r="AD1535" s="40"/>
      <c r="AE1535" s="40"/>
      <c r="AT1535" s="19" t="s">
        <v>155</v>
      </c>
      <c r="AU1535" s="19" t="s">
        <v>85</v>
      </c>
    </row>
    <row r="1536" s="14" customFormat="1">
      <c r="A1536" s="14"/>
      <c r="B1536" s="248"/>
      <c r="C1536" s="249"/>
      <c r="D1536" s="239" t="s">
        <v>217</v>
      </c>
      <c r="E1536" s="250" t="s">
        <v>19</v>
      </c>
      <c r="F1536" s="251" t="s">
        <v>1625</v>
      </c>
      <c r="G1536" s="249"/>
      <c r="H1536" s="250" t="s">
        <v>19</v>
      </c>
      <c r="I1536" s="252"/>
      <c r="J1536" s="249"/>
      <c r="K1536" s="249"/>
      <c r="L1536" s="253"/>
      <c r="M1536" s="254"/>
      <c r="N1536" s="255"/>
      <c r="O1536" s="255"/>
      <c r="P1536" s="255"/>
      <c r="Q1536" s="255"/>
      <c r="R1536" s="255"/>
      <c r="S1536" s="255"/>
      <c r="T1536" s="256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7" t="s">
        <v>217</v>
      </c>
      <c r="AU1536" s="257" t="s">
        <v>85</v>
      </c>
      <c r="AV1536" s="14" t="s">
        <v>83</v>
      </c>
      <c r="AW1536" s="14" t="s">
        <v>37</v>
      </c>
      <c r="AX1536" s="14" t="s">
        <v>75</v>
      </c>
      <c r="AY1536" s="257" t="s">
        <v>147</v>
      </c>
    </row>
    <row r="1537" s="14" customFormat="1">
      <c r="A1537" s="14"/>
      <c r="B1537" s="248"/>
      <c r="C1537" s="249"/>
      <c r="D1537" s="239" t="s">
        <v>217</v>
      </c>
      <c r="E1537" s="250" t="s">
        <v>19</v>
      </c>
      <c r="F1537" s="251" t="s">
        <v>259</v>
      </c>
      <c r="G1537" s="249"/>
      <c r="H1537" s="250" t="s">
        <v>19</v>
      </c>
      <c r="I1537" s="252"/>
      <c r="J1537" s="249"/>
      <c r="K1537" s="249"/>
      <c r="L1537" s="253"/>
      <c r="M1537" s="254"/>
      <c r="N1537" s="255"/>
      <c r="O1537" s="255"/>
      <c r="P1537" s="255"/>
      <c r="Q1537" s="255"/>
      <c r="R1537" s="255"/>
      <c r="S1537" s="255"/>
      <c r="T1537" s="256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7" t="s">
        <v>217</v>
      </c>
      <c r="AU1537" s="257" t="s">
        <v>85</v>
      </c>
      <c r="AV1537" s="14" t="s">
        <v>83</v>
      </c>
      <c r="AW1537" s="14" t="s">
        <v>37</v>
      </c>
      <c r="AX1537" s="14" t="s">
        <v>75</v>
      </c>
      <c r="AY1537" s="257" t="s">
        <v>147</v>
      </c>
    </row>
    <row r="1538" s="13" customFormat="1">
      <c r="A1538" s="13"/>
      <c r="B1538" s="237"/>
      <c r="C1538" s="238"/>
      <c r="D1538" s="239" t="s">
        <v>217</v>
      </c>
      <c r="E1538" s="258" t="s">
        <v>19</v>
      </c>
      <c r="F1538" s="240" t="s">
        <v>1626</v>
      </c>
      <c r="G1538" s="238"/>
      <c r="H1538" s="241">
        <v>28.32</v>
      </c>
      <c r="I1538" s="242"/>
      <c r="J1538" s="238"/>
      <c r="K1538" s="238"/>
      <c r="L1538" s="243"/>
      <c r="M1538" s="244"/>
      <c r="N1538" s="245"/>
      <c r="O1538" s="245"/>
      <c r="P1538" s="245"/>
      <c r="Q1538" s="245"/>
      <c r="R1538" s="245"/>
      <c r="S1538" s="245"/>
      <c r="T1538" s="246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47" t="s">
        <v>217</v>
      </c>
      <c r="AU1538" s="247" t="s">
        <v>85</v>
      </c>
      <c r="AV1538" s="13" t="s">
        <v>85</v>
      </c>
      <c r="AW1538" s="13" t="s">
        <v>37</v>
      </c>
      <c r="AX1538" s="13" t="s">
        <v>75</v>
      </c>
      <c r="AY1538" s="247" t="s">
        <v>147</v>
      </c>
    </row>
    <row r="1539" s="14" customFormat="1">
      <c r="A1539" s="14"/>
      <c r="B1539" s="248"/>
      <c r="C1539" s="249"/>
      <c r="D1539" s="239" t="s">
        <v>217</v>
      </c>
      <c r="E1539" s="250" t="s">
        <v>19</v>
      </c>
      <c r="F1539" s="251" t="s">
        <v>261</v>
      </c>
      <c r="G1539" s="249"/>
      <c r="H1539" s="250" t="s">
        <v>19</v>
      </c>
      <c r="I1539" s="252"/>
      <c r="J1539" s="249"/>
      <c r="K1539" s="249"/>
      <c r="L1539" s="253"/>
      <c r="M1539" s="254"/>
      <c r="N1539" s="255"/>
      <c r="O1539" s="255"/>
      <c r="P1539" s="255"/>
      <c r="Q1539" s="255"/>
      <c r="R1539" s="255"/>
      <c r="S1539" s="255"/>
      <c r="T1539" s="256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7" t="s">
        <v>217</v>
      </c>
      <c r="AU1539" s="257" t="s">
        <v>85</v>
      </c>
      <c r="AV1539" s="14" t="s">
        <v>83</v>
      </c>
      <c r="AW1539" s="14" t="s">
        <v>37</v>
      </c>
      <c r="AX1539" s="14" t="s">
        <v>75</v>
      </c>
      <c r="AY1539" s="257" t="s">
        <v>147</v>
      </c>
    </row>
    <row r="1540" s="13" customFormat="1">
      <c r="A1540" s="13"/>
      <c r="B1540" s="237"/>
      <c r="C1540" s="238"/>
      <c r="D1540" s="239" t="s">
        <v>217</v>
      </c>
      <c r="E1540" s="258" t="s">
        <v>19</v>
      </c>
      <c r="F1540" s="240" t="s">
        <v>262</v>
      </c>
      <c r="G1540" s="238"/>
      <c r="H1540" s="241">
        <v>3</v>
      </c>
      <c r="I1540" s="242"/>
      <c r="J1540" s="238"/>
      <c r="K1540" s="238"/>
      <c r="L1540" s="243"/>
      <c r="M1540" s="244"/>
      <c r="N1540" s="245"/>
      <c r="O1540" s="245"/>
      <c r="P1540" s="245"/>
      <c r="Q1540" s="245"/>
      <c r="R1540" s="245"/>
      <c r="S1540" s="245"/>
      <c r="T1540" s="246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47" t="s">
        <v>217</v>
      </c>
      <c r="AU1540" s="247" t="s">
        <v>85</v>
      </c>
      <c r="AV1540" s="13" t="s">
        <v>85</v>
      </c>
      <c r="AW1540" s="13" t="s">
        <v>37</v>
      </c>
      <c r="AX1540" s="13" t="s">
        <v>75</v>
      </c>
      <c r="AY1540" s="247" t="s">
        <v>147</v>
      </c>
    </row>
    <row r="1541" s="15" customFormat="1">
      <c r="A1541" s="15"/>
      <c r="B1541" s="259"/>
      <c r="C1541" s="260"/>
      <c r="D1541" s="239" t="s">
        <v>217</v>
      </c>
      <c r="E1541" s="261" t="s">
        <v>19</v>
      </c>
      <c r="F1541" s="262" t="s">
        <v>233</v>
      </c>
      <c r="G1541" s="260"/>
      <c r="H1541" s="263">
        <v>31.32</v>
      </c>
      <c r="I1541" s="264"/>
      <c r="J1541" s="260"/>
      <c r="K1541" s="260"/>
      <c r="L1541" s="265"/>
      <c r="M1541" s="266"/>
      <c r="N1541" s="267"/>
      <c r="O1541" s="267"/>
      <c r="P1541" s="267"/>
      <c r="Q1541" s="267"/>
      <c r="R1541" s="267"/>
      <c r="S1541" s="267"/>
      <c r="T1541" s="268"/>
      <c r="U1541" s="15"/>
      <c r="V1541" s="15"/>
      <c r="W1541" s="15"/>
      <c r="X1541" s="15"/>
      <c r="Y1541" s="15"/>
      <c r="Z1541" s="15"/>
      <c r="AA1541" s="15"/>
      <c r="AB1541" s="15"/>
      <c r="AC1541" s="15"/>
      <c r="AD1541" s="15"/>
      <c r="AE1541" s="15"/>
      <c r="AT1541" s="269" t="s">
        <v>217</v>
      </c>
      <c r="AU1541" s="269" t="s">
        <v>85</v>
      </c>
      <c r="AV1541" s="15" t="s">
        <v>153</v>
      </c>
      <c r="AW1541" s="15" t="s">
        <v>37</v>
      </c>
      <c r="AX1541" s="15" t="s">
        <v>83</v>
      </c>
      <c r="AY1541" s="269" t="s">
        <v>147</v>
      </c>
    </row>
    <row r="1542" s="2" customFormat="1" ht="37.8" customHeight="1">
      <c r="A1542" s="40"/>
      <c r="B1542" s="41"/>
      <c r="C1542" s="207" t="s">
        <v>1637</v>
      </c>
      <c r="D1542" s="207" t="s">
        <v>149</v>
      </c>
      <c r="E1542" s="208" t="s">
        <v>1638</v>
      </c>
      <c r="F1542" s="209" t="s">
        <v>1639</v>
      </c>
      <c r="G1542" s="210" t="s">
        <v>159</v>
      </c>
      <c r="H1542" s="211">
        <v>31.32</v>
      </c>
      <c r="I1542" s="212"/>
      <c r="J1542" s="213">
        <f>ROUND(I1542*H1542,2)</f>
        <v>0</v>
      </c>
      <c r="K1542" s="214"/>
      <c r="L1542" s="46"/>
      <c r="M1542" s="215" t="s">
        <v>19</v>
      </c>
      <c r="N1542" s="216" t="s">
        <v>46</v>
      </c>
      <c r="O1542" s="86"/>
      <c r="P1542" s="217">
        <f>O1542*H1542</f>
        <v>0</v>
      </c>
      <c r="Q1542" s="217">
        <v>0.00025999999999999998</v>
      </c>
      <c r="R1542" s="217">
        <f>Q1542*H1542</f>
        <v>0.0081431999999999997</v>
      </c>
      <c r="S1542" s="217">
        <v>0</v>
      </c>
      <c r="T1542" s="218">
        <f>S1542*H1542</f>
        <v>0</v>
      </c>
      <c r="U1542" s="40"/>
      <c r="V1542" s="40"/>
      <c r="W1542" s="40"/>
      <c r="X1542" s="40"/>
      <c r="Y1542" s="40"/>
      <c r="Z1542" s="40"/>
      <c r="AA1542" s="40"/>
      <c r="AB1542" s="40"/>
      <c r="AC1542" s="40"/>
      <c r="AD1542" s="40"/>
      <c r="AE1542" s="40"/>
      <c r="AR1542" s="219" t="s">
        <v>964</v>
      </c>
      <c r="AT1542" s="219" t="s">
        <v>149</v>
      </c>
      <c r="AU1542" s="219" t="s">
        <v>85</v>
      </c>
      <c r="AY1542" s="19" t="s">
        <v>147</v>
      </c>
      <c r="BE1542" s="220">
        <f>IF(N1542="základní",J1542,0)</f>
        <v>0</v>
      </c>
      <c r="BF1542" s="220">
        <f>IF(N1542="snížená",J1542,0)</f>
        <v>0</v>
      </c>
      <c r="BG1542" s="220">
        <f>IF(N1542="zákl. přenesená",J1542,0)</f>
        <v>0</v>
      </c>
      <c r="BH1542" s="220">
        <f>IF(N1542="sníž. přenesená",J1542,0)</f>
        <v>0</v>
      </c>
      <c r="BI1542" s="220">
        <f>IF(N1542="nulová",J1542,0)</f>
        <v>0</v>
      </c>
      <c r="BJ1542" s="19" t="s">
        <v>83</v>
      </c>
      <c r="BK1542" s="220">
        <f>ROUND(I1542*H1542,2)</f>
        <v>0</v>
      </c>
      <c r="BL1542" s="19" t="s">
        <v>964</v>
      </c>
      <c r="BM1542" s="219" t="s">
        <v>1640</v>
      </c>
    </row>
    <row r="1543" s="2" customFormat="1">
      <c r="A1543" s="40"/>
      <c r="B1543" s="41"/>
      <c r="C1543" s="42"/>
      <c r="D1543" s="221" t="s">
        <v>155</v>
      </c>
      <c r="E1543" s="42"/>
      <c r="F1543" s="222" t="s">
        <v>1641</v>
      </c>
      <c r="G1543" s="42"/>
      <c r="H1543" s="42"/>
      <c r="I1543" s="223"/>
      <c r="J1543" s="42"/>
      <c r="K1543" s="42"/>
      <c r="L1543" s="46"/>
      <c r="M1543" s="224"/>
      <c r="N1543" s="225"/>
      <c r="O1543" s="86"/>
      <c r="P1543" s="86"/>
      <c r="Q1543" s="86"/>
      <c r="R1543" s="86"/>
      <c r="S1543" s="86"/>
      <c r="T1543" s="87"/>
      <c r="U1543" s="40"/>
      <c r="V1543" s="40"/>
      <c r="W1543" s="40"/>
      <c r="X1543" s="40"/>
      <c r="Y1543" s="40"/>
      <c r="Z1543" s="40"/>
      <c r="AA1543" s="40"/>
      <c r="AB1543" s="40"/>
      <c r="AC1543" s="40"/>
      <c r="AD1543" s="40"/>
      <c r="AE1543" s="40"/>
      <c r="AT1543" s="19" t="s">
        <v>155</v>
      </c>
      <c r="AU1543" s="19" t="s">
        <v>85</v>
      </c>
    </row>
    <row r="1544" s="14" customFormat="1">
      <c r="A1544" s="14"/>
      <c r="B1544" s="248"/>
      <c r="C1544" s="249"/>
      <c r="D1544" s="239" t="s">
        <v>217</v>
      </c>
      <c r="E1544" s="250" t="s">
        <v>19</v>
      </c>
      <c r="F1544" s="251" t="s">
        <v>1625</v>
      </c>
      <c r="G1544" s="249"/>
      <c r="H1544" s="250" t="s">
        <v>19</v>
      </c>
      <c r="I1544" s="252"/>
      <c r="J1544" s="249"/>
      <c r="K1544" s="249"/>
      <c r="L1544" s="253"/>
      <c r="M1544" s="254"/>
      <c r="N1544" s="255"/>
      <c r="O1544" s="255"/>
      <c r="P1544" s="255"/>
      <c r="Q1544" s="255"/>
      <c r="R1544" s="255"/>
      <c r="S1544" s="255"/>
      <c r="T1544" s="256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7" t="s">
        <v>217</v>
      </c>
      <c r="AU1544" s="257" t="s">
        <v>85</v>
      </c>
      <c r="AV1544" s="14" t="s">
        <v>83</v>
      </c>
      <c r="AW1544" s="14" t="s">
        <v>37</v>
      </c>
      <c r="AX1544" s="14" t="s">
        <v>75</v>
      </c>
      <c r="AY1544" s="257" t="s">
        <v>147</v>
      </c>
    </row>
    <row r="1545" s="14" customFormat="1">
      <c r="A1545" s="14"/>
      <c r="B1545" s="248"/>
      <c r="C1545" s="249"/>
      <c r="D1545" s="239" t="s">
        <v>217</v>
      </c>
      <c r="E1545" s="250" t="s">
        <v>19</v>
      </c>
      <c r="F1545" s="251" t="s">
        <v>259</v>
      </c>
      <c r="G1545" s="249"/>
      <c r="H1545" s="250" t="s">
        <v>19</v>
      </c>
      <c r="I1545" s="252"/>
      <c r="J1545" s="249"/>
      <c r="K1545" s="249"/>
      <c r="L1545" s="253"/>
      <c r="M1545" s="254"/>
      <c r="N1545" s="255"/>
      <c r="O1545" s="255"/>
      <c r="P1545" s="255"/>
      <c r="Q1545" s="255"/>
      <c r="R1545" s="255"/>
      <c r="S1545" s="255"/>
      <c r="T1545" s="256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7" t="s">
        <v>217</v>
      </c>
      <c r="AU1545" s="257" t="s">
        <v>85</v>
      </c>
      <c r="AV1545" s="14" t="s">
        <v>83</v>
      </c>
      <c r="AW1545" s="14" t="s">
        <v>37</v>
      </c>
      <c r="AX1545" s="14" t="s">
        <v>75</v>
      </c>
      <c r="AY1545" s="257" t="s">
        <v>147</v>
      </c>
    </row>
    <row r="1546" s="13" customFormat="1">
      <c r="A1546" s="13"/>
      <c r="B1546" s="237"/>
      <c r="C1546" s="238"/>
      <c r="D1546" s="239" t="s">
        <v>217</v>
      </c>
      <c r="E1546" s="258" t="s">
        <v>19</v>
      </c>
      <c r="F1546" s="240" t="s">
        <v>1626</v>
      </c>
      <c r="G1546" s="238"/>
      <c r="H1546" s="241">
        <v>28.32</v>
      </c>
      <c r="I1546" s="242"/>
      <c r="J1546" s="238"/>
      <c r="K1546" s="238"/>
      <c r="L1546" s="243"/>
      <c r="M1546" s="244"/>
      <c r="N1546" s="245"/>
      <c r="O1546" s="245"/>
      <c r="P1546" s="245"/>
      <c r="Q1546" s="245"/>
      <c r="R1546" s="245"/>
      <c r="S1546" s="245"/>
      <c r="T1546" s="246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47" t="s">
        <v>217</v>
      </c>
      <c r="AU1546" s="247" t="s">
        <v>85</v>
      </c>
      <c r="AV1546" s="13" t="s">
        <v>85</v>
      </c>
      <c r="AW1546" s="13" t="s">
        <v>37</v>
      </c>
      <c r="AX1546" s="13" t="s">
        <v>75</v>
      </c>
      <c r="AY1546" s="247" t="s">
        <v>147</v>
      </c>
    </row>
    <row r="1547" s="14" customFormat="1">
      <c r="A1547" s="14"/>
      <c r="B1547" s="248"/>
      <c r="C1547" s="249"/>
      <c r="D1547" s="239" t="s">
        <v>217</v>
      </c>
      <c r="E1547" s="250" t="s">
        <v>19</v>
      </c>
      <c r="F1547" s="251" t="s">
        <v>261</v>
      </c>
      <c r="G1547" s="249"/>
      <c r="H1547" s="250" t="s">
        <v>19</v>
      </c>
      <c r="I1547" s="252"/>
      <c r="J1547" s="249"/>
      <c r="K1547" s="249"/>
      <c r="L1547" s="253"/>
      <c r="M1547" s="254"/>
      <c r="N1547" s="255"/>
      <c r="O1547" s="255"/>
      <c r="P1547" s="255"/>
      <c r="Q1547" s="255"/>
      <c r="R1547" s="255"/>
      <c r="S1547" s="255"/>
      <c r="T1547" s="256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7" t="s">
        <v>217</v>
      </c>
      <c r="AU1547" s="257" t="s">
        <v>85</v>
      </c>
      <c r="AV1547" s="14" t="s">
        <v>83</v>
      </c>
      <c r="AW1547" s="14" t="s">
        <v>37</v>
      </c>
      <c r="AX1547" s="14" t="s">
        <v>75</v>
      </c>
      <c r="AY1547" s="257" t="s">
        <v>147</v>
      </c>
    </row>
    <row r="1548" s="13" customFormat="1">
      <c r="A1548" s="13"/>
      <c r="B1548" s="237"/>
      <c r="C1548" s="238"/>
      <c r="D1548" s="239" t="s">
        <v>217</v>
      </c>
      <c r="E1548" s="258" t="s">
        <v>19</v>
      </c>
      <c r="F1548" s="240" t="s">
        <v>262</v>
      </c>
      <c r="G1548" s="238"/>
      <c r="H1548" s="241">
        <v>3</v>
      </c>
      <c r="I1548" s="242"/>
      <c r="J1548" s="238"/>
      <c r="K1548" s="238"/>
      <c r="L1548" s="243"/>
      <c r="M1548" s="244"/>
      <c r="N1548" s="245"/>
      <c r="O1548" s="245"/>
      <c r="P1548" s="245"/>
      <c r="Q1548" s="245"/>
      <c r="R1548" s="245"/>
      <c r="S1548" s="245"/>
      <c r="T1548" s="246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47" t="s">
        <v>217</v>
      </c>
      <c r="AU1548" s="247" t="s">
        <v>85</v>
      </c>
      <c r="AV1548" s="13" t="s">
        <v>85</v>
      </c>
      <c r="AW1548" s="13" t="s">
        <v>37</v>
      </c>
      <c r="AX1548" s="13" t="s">
        <v>75</v>
      </c>
      <c r="AY1548" s="247" t="s">
        <v>147</v>
      </c>
    </row>
    <row r="1549" s="15" customFormat="1">
      <c r="A1549" s="15"/>
      <c r="B1549" s="259"/>
      <c r="C1549" s="260"/>
      <c r="D1549" s="239" t="s">
        <v>217</v>
      </c>
      <c r="E1549" s="261" t="s">
        <v>19</v>
      </c>
      <c r="F1549" s="262" t="s">
        <v>233</v>
      </c>
      <c r="G1549" s="260"/>
      <c r="H1549" s="263">
        <v>31.32</v>
      </c>
      <c r="I1549" s="264"/>
      <c r="J1549" s="260"/>
      <c r="K1549" s="260"/>
      <c r="L1549" s="265"/>
      <c r="M1549" s="266"/>
      <c r="N1549" s="267"/>
      <c r="O1549" s="267"/>
      <c r="P1549" s="267"/>
      <c r="Q1549" s="267"/>
      <c r="R1549" s="267"/>
      <c r="S1549" s="267"/>
      <c r="T1549" s="268"/>
      <c r="U1549" s="15"/>
      <c r="V1549" s="15"/>
      <c r="W1549" s="15"/>
      <c r="X1549" s="15"/>
      <c r="Y1549" s="15"/>
      <c r="Z1549" s="15"/>
      <c r="AA1549" s="15"/>
      <c r="AB1549" s="15"/>
      <c r="AC1549" s="15"/>
      <c r="AD1549" s="15"/>
      <c r="AE1549" s="15"/>
      <c r="AT1549" s="269" t="s">
        <v>217</v>
      </c>
      <c r="AU1549" s="269" t="s">
        <v>85</v>
      </c>
      <c r="AV1549" s="15" t="s">
        <v>153</v>
      </c>
      <c r="AW1549" s="15" t="s">
        <v>37</v>
      </c>
      <c r="AX1549" s="15" t="s">
        <v>83</v>
      </c>
      <c r="AY1549" s="269" t="s">
        <v>147</v>
      </c>
    </row>
    <row r="1550" s="2" customFormat="1" ht="16.5" customHeight="1">
      <c r="A1550" s="40"/>
      <c r="B1550" s="41"/>
      <c r="C1550" s="207" t="s">
        <v>1642</v>
      </c>
      <c r="D1550" s="207" t="s">
        <v>149</v>
      </c>
      <c r="E1550" s="208" t="s">
        <v>1643</v>
      </c>
      <c r="F1550" s="209" t="s">
        <v>1644</v>
      </c>
      <c r="G1550" s="210" t="s">
        <v>772</v>
      </c>
      <c r="H1550" s="211">
        <v>16</v>
      </c>
      <c r="I1550" s="212"/>
      <c r="J1550" s="213">
        <f>ROUND(I1550*H1550,2)</f>
        <v>0</v>
      </c>
      <c r="K1550" s="214"/>
      <c r="L1550" s="46"/>
      <c r="M1550" s="215" t="s">
        <v>19</v>
      </c>
      <c r="N1550" s="216" t="s">
        <v>46</v>
      </c>
      <c r="O1550" s="86"/>
      <c r="P1550" s="217">
        <f>O1550*H1550</f>
        <v>0</v>
      </c>
      <c r="Q1550" s="217">
        <v>0</v>
      </c>
      <c r="R1550" s="217">
        <f>Q1550*H1550</f>
        <v>0</v>
      </c>
      <c r="S1550" s="217">
        <v>0</v>
      </c>
      <c r="T1550" s="218">
        <f>S1550*H1550</f>
        <v>0</v>
      </c>
      <c r="U1550" s="40"/>
      <c r="V1550" s="40"/>
      <c r="W1550" s="40"/>
      <c r="X1550" s="40"/>
      <c r="Y1550" s="40"/>
      <c r="Z1550" s="40"/>
      <c r="AA1550" s="40"/>
      <c r="AB1550" s="40"/>
      <c r="AC1550" s="40"/>
      <c r="AD1550" s="40"/>
      <c r="AE1550" s="40"/>
      <c r="AR1550" s="219" t="s">
        <v>964</v>
      </c>
      <c r="AT1550" s="219" t="s">
        <v>149</v>
      </c>
      <c r="AU1550" s="219" t="s">
        <v>85</v>
      </c>
      <c r="AY1550" s="19" t="s">
        <v>147</v>
      </c>
      <c r="BE1550" s="220">
        <f>IF(N1550="základní",J1550,0)</f>
        <v>0</v>
      </c>
      <c r="BF1550" s="220">
        <f>IF(N1550="snížená",J1550,0)</f>
        <v>0</v>
      </c>
      <c r="BG1550" s="220">
        <f>IF(N1550="zákl. přenesená",J1550,0)</f>
        <v>0</v>
      </c>
      <c r="BH1550" s="220">
        <f>IF(N1550="sníž. přenesená",J1550,0)</f>
        <v>0</v>
      </c>
      <c r="BI1550" s="220">
        <f>IF(N1550="nulová",J1550,0)</f>
        <v>0</v>
      </c>
      <c r="BJ1550" s="19" t="s">
        <v>83</v>
      </c>
      <c r="BK1550" s="220">
        <f>ROUND(I1550*H1550,2)</f>
        <v>0</v>
      </c>
      <c r="BL1550" s="19" t="s">
        <v>964</v>
      </c>
      <c r="BM1550" s="219" t="s">
        <v>1645</v>
      </c>
    </row>
    <row r="1551" s="14" customFormat="1">
      <c r="A1551" s="14"/>
      <c r="B1551" s="248"/>
      <c r="C1551" s="249"/>
      <c r="D1551" s="239" t="s">
        <v>217</v>
      </c>
      <c r="E1551" s="250" t="s">
        <v>19</v>
      </c>
      <c r="F1551" s="251" t="s">
        <v>1646</v>
      </c>
      <c r="G1551" s="249"/>
      <c r="H1551" s="250" t="s">
        <v>19</v>
      </c>
      <c r="I1551" s="252"/>
      <c r="J1551" s="249"/>
      <c r="K1551" s="249"/>
      <c r="L1551" s="253"/>
      <c r="M1551" s="254"/>
      <c r="N1551" s="255"/>
      <c r="O1551" s="255"/>
      <c r="P1551" s="255"/>
      <c r="Q1551" s="255"/>
      <c r="R1551" s="255"/>
      <c r="S1551" s="255"/>
      <c r="T1551" s="256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7" t="s">
        <v>217</v>
      </c>
      <c r="AU1551" s="257" t="s">
        <v>85</v>
      </c>
      <c r="AV1551" s="14" t="s">
        <v>83</v>
      </c>
      <c r="AW1551" s="14" t="s">
        <v>37</v>
      </c>
      <c r="AX1551" s="14" t="s">
        <v>75</v>
      </c>
      <c r="AY1551" s="257" t="s">
        <v>147</v>
      </c>
    </row>
    <row r="1552" s="14" customFormat="1">
      <c r="A1552" s="14"/>
      <c r="B1552" s="248"/>
      <c r="C1552" s="249"/>
      <c r="D1552" s="239" t="s">
        <v>217</v>
      </c>
      <c r="E1552" s="250" t="s">
        <v>19</v>
      </c>
      <c r="F1552" s="251" t="s">
        <v>1647</v>
      </c>
      <c r="G1552" s="249"/>
      <c r="H1552" s="250" t="s">
        <v>19</v>
      </c>
      <c r="I1552" s="252"/>
      <c r="J1552" s="249"/>
      <c r="K1552" s="249"/>
      <c r="L1552" s="253"/>
      <c r="M1552" s="254"/>
      <c r="N1552" s="255"/>
      <c r="O1552" s="255"/>
      <c r="P1552" s="255"/>
      <c r="Q1552" s="255"/>
      <c r="R1552" s="255"/>
      <c r="S1552" s="255"/>
      <c r="T1552" s="256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7" t="s">
        <v>217</v>
      </c>
      <c r="AU1552" s="257" t="s">
        <v>85</v>
      </c>
      <c r="AV1552" s="14" t="s">
        <v>83</v>
      </c>
      <c r="AW1552" s="14" t="s">
        <v>37</v>
      </c>
      <c r="AX1552" s="14" t="s">
        <v>75</v>
      </c>
      <c r="AY1552" s="257" t="s">
        <v>147</v>
      </c>
    </row>
    <row r="1553" s="14" customFormat="1">
      <c r="A1553" s="14"/>
      <c r="B1553" s="248"/>
      <c r="C1553" s="249"/>
      <c r="D1553" s="239" t="s">
        <v>217</v>
      </c>
      <c r="E1553" s="250" t="s">
        <v>19</v>
      </c>
      <c r="F1553" s="251" t="s">
        <v>1648</v>
      </c>
      <c r="G1553" s="249"/>
      <c r="H1553" s="250" t="s">
        <v>19</v>
      </c>
      <c r="I1553" s="252"/>
      <c r="J1553" s="249"/>
      <c r="K1553" s="249"/>
      <c r="L1553" s="253"/>
      <c r="M1553" s="254"/>
      <c r="N1553" s="255"/>
      <c r="O1553" s="255"/>
      <c r="P1553" s="255"/>
      <c r="Q1553" s="255"/>
      <c r="R1553" s="255"/>
      <c r="S1553" s="255"/>
      <c r="T1553" s="256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7" t="s">
        <v>217</v>
      </c>
      <c r="AU1553" s="257" t="s">
        <v>85</v>
      </c>
      <c r="AV1553" s="14" t="s">
        <v>83</v>
      </c>
      <c r="AW1553" s="14" t="s">
        <v>37</v>
      </c>
      <c r="AX1553" s="14" t="s">
        <v>75</v>
      </c>
      <c r="AY1553" s="257" t="s">
        <v>147</v>
      </c>
    </row>
    <row r="1554" s="14" customFormat="1">
      <c r="A1554" s="14"/>
      <c r="B1554" s="248"/>
      <c r="C1554" s="249"/>
      <c r="D1554" s="239" t="s">
        <v>217</v>
      </c>
      <c r="E1554" s="250" t="s">
        <v>19</v>
      </c>
      <c r="F1554" s="251" t="s">
        <v>1649</v>
      </c>
      <c r="G1554" s="249"/>
      <c r="H1554" s="250" t="s">
        <v>19</v>
      </c>
      <c r="I1554" s="252"/>
      <c r="J1554" s="249"/>
      <c r="K1554" s="249"/>
      <c r="L1554" s="253"/>
      <c r="M1554" s="254"/>
      <c r="N1554" s="255"/>
      <c r="O1554" s="255"/>
      <c r="P1554" s="255"/>
      <c r="Q1554" s="255"/>
      <c r="R1554" s="255"/>
      <c r="S1554" s="255"/>
      <c r="T1554" s="256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7" t="s">
        <v>217</v>
      </c>
      <c r="AU1554" s="257" t="s">
        <v>85</v>
      </c>
      <c r="AV1554" s="14" t="s">
        <v>83</v>
      </c>
      <c r="AW1554" s="14" t="s">
        <v>37</v>
      </c>
      <c r="AX1554" s="14" t="s">
        <v>75</v>
      </c>
      <c r="AY1554" s="257" t="s">
        <v>147</v>
      </c>
    </row>
    <row r="1555" s="14" customFormat="1">
      <c r="A1555" s="14"/>
      <c r="B1555" s="248"/>
      <c r="C1555" s="249"/>
      <c r="D1555" s="239" t="s">
        <v>217</v>
      </c>
      <c r="E1555" s="250" t="s">
        <v>19</v>
      </c>
      <c r="F1555" s="251" t="s">
        <v>1650</v>
      </c>
      <c r="G1555" s="249"/>
      <c r="H1555" s="250" t="s">
        <v>19</v>
      </c>
      <c r="I1555" s="252"/>
      <c r="J1555" s="249"/>
      <c r="K1555" s="249"/>
      <c r="L1555" s="253"/>
      <c r="M1555" s="254"/>
      <c r="N1555" s="255"/>
      <c r="O1555" s="255"/>
      <c r="P1555" s="255"/>
      <c r="Q1555" s="255"/>
      <c r="R1555" s="255"/>
      <c r="S1555" s="255"/>
      <c r="T1555" s="256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7" t="s">
        <v>217</v>
      </c>
      <c r="AU1555" s="257" t="s">
        <v>85</v>
      </c>
      <c r="AV1555" s="14" t="s">
        <v>83</v>
      </c>
      <c r="AW1555" s="14" t="s">
        <v>37</v>
      </c>
      <c r="AX1555" s="14" t="s">
        <v>75</v>
      </c>
      <c r="AY1555" s="257" t="s">
        <v>147</v>
      </c>
    </row>
    <row r="1556" s="14" customFormat="1">
      <c r="A1556" s="14"/>
      <c r="B1556" s="248"/>
      <c r="C1556" s="249"/>
      <c r="D1556" s="239" t="s">
        <v>217</v>
      </c>
      <c r="E1556" s="250" t="s">
        <v>19</v>
      </c>
      <c r="F1556" s="251" t="s">
        <v>1651</v>
      </c>
      <c r="G1556" s="249"/>
      <c r="H1556" s="250" t="s">
        <v>19</v>
      </c>
      <c r="I1556" s="252"/>
      <c r="J1556" s="249"/>
      <c r="K1556" s="249"/>
      <c r="L1556" s="253"/>
      <c r="M1556" s="254"/>
      <c r="N1556" s="255"/>
      <c r="O1556" s="255"/>
      <c r="P1556" s="255"/>
      <c r="Q1556" s="255"/>
      <c r="R1556" s="255"/>
      <c r="S1556" s="255"/>
      <c r="T1556" s="256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7" t="s">
        <v>217</v>
      </c>
      <c r="AU1556" s="257" t="s">
        <v>85</v>
      </c>
      <c r="AV1556" s="14" t="s">
        <v>83</v>
      </c>
      <c r="AW1556" s="14" t="s">
        <v>37</v>
      </c>
      <c r="AX1556" s="14" t="s">
        <v>75</v>
      </c>
      <c r="AY1556" s="257" t="s">
        <v>147</v>
      </c>
    </row>
    <row r="1557" s="14" customFormat="1">
      <c r="A1557" s="14"/>
      <c r="B1557" s="248"/>
      <c r="C1557" s="249"/>
      <c r="D1557" s="239" t="s">
        <v>217</v>
      </c>
      <c r="E1557" s="250" t="s">
        <v>19</v>
      </c>
      <c r="F1557" s="251" t="s">
        <v>1652</v>
      </c>
      <c r="G1557" s="249"/>
      <c r="H1557" s="250" t="s">
        <v>19</v>
      </c>
      <c r="I1557" s="252"/>
      <c r="J1557" s="249"/>
      <c r="K1557" s="249"/>
      <c r="L1557" s="253"/>
      <c r="M1557" s="254"/>
      <c r="N1557" s="255"/>
      <c r="O1557" s="255"/>
      <c r="P1557" s="255"/>
      <c r="Q1557" s="255"/>
      <c r="R1557" s="255"/>
      <c r="S1557" s="255"/>
      <c r="T1557" s="256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7" t="s">
        <v>217</v>
      </c>
      <c r="AU1557" s="257" t="s">
        <v>85</v>
      </c>
      <c r="AV1557" s="14" t="s">
        <v>83</v>
      </c>
      <c r="AW1557" s="14" t="s">
        <v>37</v>
      </c>
      <c r="AX1557" s="14" t="s">
        <v>75</v>
      </c>
      <c r="AY1557" s="257" t="s">
        <v>147</v>
      </c>
    </row>
    <row r="1558" s="13" customFormat="1">
      <c r="A1558" s="13"/>
      <c r="B1558" s="237"/>
      <c r="C1558" s="238"/>
      <c r="D1558" s="239" t="s">
        <v>217</v>
      </c>
      <c r="E1558" s="258" t="s">
        <v>19</v>
      </c>
      <c r="F1558" s="240" t="s">
        <v>964</v>
      </c>
      <c r="G1558" s="238"/>
      <c r="H1558" s="241">
        <v>16</v>
      </c>
      <c r="I1558" s="242"/>
      <c r="J1558" s="238"/>
      <c r="K1558" s="238"/>
      <c r="L1558" s="243"/>
      <c r="M1558" s="271"/>
      <c r="N1558" s="272"/>
      <c r="O1558" s="272"/>
      <c r="P1558" s="272"/>
      <c r="Q1558" s="272"/>
      <c r="R1558" s="272"/>
      <c r="S1558" s="272"/>
      <c r="T1558" s="273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47" t="s">
        <v>217</v>
      </c>
      <c r="AU1558" s="247" t="s">
        <v>85</v>
      </c>
      <c r="AV1558" s="13" t="s">
        <v>85</v>
      </c>
      <c r="AW1558" s="13" t="s">
        <v>37</v>
      </c>
      <c r="AX1558" s="13" t="s">
        <v>83</v>
      </c>
      <c r="AY1558" s="247" t="s">
        <v>147</v>
      </c>
    </row>
    <row r="1559" s="2" customFormat="1" ht="6.96" customHeight="1">
      <c r="A1559" s="40"/>
      <c r="B1559" s="61"/>
      <c r="C1559" s="62"/>
      <c r="D1559" s="62"/>
      <c r="E1559" s="62"/>
      <c r="F1559" s="62"/>
      <c r="G1559" s="62"/>
      <c r="H1559" s="62"/>
      <c r="I1559" s="62"/>
      <c r="J1559" s="62"/>
      <c r="K1559" s="62"/>
      <c r="L1559" s="46"/>
      <c r="M1559" s="40"/>
      <c r="O1559" s="40"/>
      <c r="P1559" s="40"/>
      <c r="Q1559" s="40"/>
      <c r="R1559" s="40"/>
      <c r="S1559" s="40"/>
      <c r="T1559" s="40"/>
      <c r="U1559" s="40"/>
      <c r="V1559" s="40"/>
      <c r="W1559" s="40"/>
      <c r="X1559" s="40"/>
      <c r="Y1559" s="40"/>
      <c r="Z1559" s="40"/>
      <c r="AA1559" s="40"/>
      <c r="AB1559" s="40"/>
      <c r="AC1559" s="40"/>
      <c r="AD1559" s="40"/>
      <c r="AE1559" s="40"/>
    </row>
  </sheetData>
  <sheetProtection sheet="1" autoFilter="0" formatColumns="0" formatRows="0" objects="1" scenarios="1" spinCount="100000" saltValue="aCM0Vvt6Ti4GLlgw0S6gib/R/PuILYKlcpGGNiP7xqkxu35JkjNjacD1B49TR7NrGy5OAkMmfYR7sW4556Wctw==" hashValue="SeipHXbdoBOT6r/2XmY6kP4Vb0V1w8gaOgK/zhEXGZWMqoCcxm2a4yrdK2pExErDPxfC/8Vm5wHKV6pJWmTKdg==" algorithmName="SHA-512" password="CC35"/>
  <autoFilter ref="C101:K1558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6" r:id="rId1" display="https://podminky.urs.cz/item/CS_URS_2023_02/114203101"/>
    <hyperlink ref="F108" r:id="rId2" display="https://podminky.urs.cz/item/CS_URS_2023_02/121112003"/>
    <hyperlink ref="F110" r:id="rId3" display="https://podminky.urs.cz/item/CS_URS_2023_02/131313701"/>
    <hyperlink ref="F112" r:id="rId4" display="https://podminky.urs.cz/item/CS_URS_2023_02/133312811"/>
    <hyperlink ref="F114" r:id="rId5" display="https://podminky.urs.cz/item/CS_URS_2023_02/162751137"/>
    <hyperlink ref="F116" r:id="rId6" display="https://podminky.urs.cz/item/CS_URS_2023_02/162751139"/>
    <hyperlink ref="F118" r:id="rId7" display="https://podminky.urs.cz/item/CS_URS_2023_02/171111104"/>
    <hyperlink ref="F120" r:id="rId8" display="https://podminky.urs.cz/item/CS_URS_2023_02/171201221"/>
    <hyperlink ref="F122" r:id="rId9" display="https://podminky.urs.cz/item/CS_URS_2023_02/171251201"/>
    <hyperlink ref="F124" r:id="rId10" display="https://podminky.urs.cz/item/CS_URS_2023_02/175111101"/>
    <hyperlink ref="F126" r:id="rId11" display="https://podminky.urs.cz/item/CS_URS_2023_02/175111109"/>
    <hyperlink ref="F128" r:id="rId12" display="https://podminky.urs.cz/item/CS_URS_2023_02/181411131"/>
    <hyperlink ref="F132" r:id="rId13" display="https://podminky.urs.cz/item/CS_URS_2023_02/182311123"/>
    <hyperlink ref="F135" r:id="rId14" display="https://podminky.urs.cz/item/CS_URS_2023_02/311272211"/>
    <hyperlink ref="F141" r:id="rId15" display="https://podminky.urs.cz/item/CS_URS_2023_02/417321515"/>
    <hyperlink ref="F147" r:id="rId16" display="https://podminky.urs.cz/item/CS_URS_2023_02/417351115"/>
    <hyperlink ref="F153" r:id="rId17" display="https://podminky.urs.cz/item/CS_URS_2023_02/417351116"/>
    <hyperlink ref="F160" r:id="rId18" display="https://podminky.urs.cz/item/CS_URS_2023_02/612131121"/>
    <hyperlink ref="F168" r:id="rId19" display="https://podminky.urs.cz/item/CS_URS_2023_02/612345301"/>
    <hyperlink ref="F176" r:id="rId20" display="https://podminky.urs.cz/item/CS_URS_2023_02/619991001"/>
    <hyperlink ref="F180" r:id="rId21" display="https://podminky.urs.cz/item/CS_URS_2023_02/619991021"/>
    <hyperlink ref="F185" r:id="rId22" display="https://podminky.urs.cz/item/CS_URS_2023_02/621211031"/>
    <hyperlink ref="F204" r:id="rId23" display="https://podminky.urs.cz/item/CS_URS_2023_02/622131101"/>
    <hyperlink ref="F220" r:id="rId24" display="https://podminky.urs.cz/item/CS_URS_2023_02/622131121"/>
    <hyperlink ref="F292" r:id="rId25" display="https://podminky.urs.cz/item/CS_URS_2023_02/622142001"/>
    <hyperlink ref="F299" r:id="rId26" display="https://podminky.urs.cz/item/CS_URS_2023_02/622143003"/>
    <hyperlink ref="F307" r:id="rId27" display="https://podminky.urs.cz/item/CS_URS_2023_02/622143004"/>
    <hyperlink ref="F315" r:id="rId28" display="https://podminky.urs.cz/item/CS_URS_2023_02/622211021"/>
    <hyperlink ref="F321" r:id="rId29" display="https://podminky.urs.cz/item/CS_URS_2023_02/622211021"/>
    <hyperlink ref="F327" r:id="rId30" display="https://podminky.urs.cz/item/CS_URS_2023_02/622211031"/>
    <hyperlink ref="F345" r:id="rId31" display="https://podminky.urs.cz/item/CS_URS_2023_02/622211031"/>
    <hyperlink ref="F371" r:id="rId32" display="https://podminky.urs.cz/item/CS_URS_2023_02/622212001"/>
    <hyperlink ref="F492" r:id="rId33" display="https://podminky.urs.cz/item/CS_URS_2023_02/622251101"/>
    <hyperlink ref="F495" r:id="rId34" display="https://podminky.urs.cz/item/CS_URS_2023_02/622251211R2"/>
    <hyperlink ref="F527" r:id="rId35" display="https://podminky.urs.cz/item/CS_URS_2023_02/622252001"/>
    <hyperlink ref="F550" r:id="rId36" display="https://podminky.urs.cz/item/CS_URS_2023_02/622252002"/>
    <hyperlink ref="F733" r:id="rId37" display="https://podminky.urs.cz/item/CS_URS_2023_02/622325101"/>
    <hyperlink ref="F736" r:id="rId38" display="https://podminky.urs.cz/item/CS_URS_2023_02/622331111"/>
    <hyperlink ref="F752" r:id="rId39" display="https://podminky.urs.cz/item/CS_URS_2023_02/622331191"/>
    <hyperlink ref="F768" r:id="rId40" display="https://podminky.urs.cz/item/CS_URS_2023_02/622511112"/>
    <hyperlink ref="F847" r:id="rId41" display="https://podminky.urs.cz/item/CS_URS_2023_02/629991001"/>
    <hyperlink ref="F851" r:id="rId42" display="https://podminky.urs.cz/item/CS_URS_2023_02/629991011"/>
    <hyperlink ref="F892" r:id="rId43" display="https://podminky.urs.cz/item/CS_URS_2023_02/629995101"/>
    <hyperlink ref="F907" r:id="rId44" display="https://podminky.urs.cz/item/CS_URS_2023_02/629999011"/>
    <hyperlink ref="F909" r:id="rId45" display="https://podminky.urs.cz/item/CS_URS_2023_02/632450122"/>
    <hyperlink ref="F950" r:id="rId46" display="https://podminky.urs.cz/item/CS_URS_2023_02/941211112"/>
    <hyperlink ref="F965" r:id="rId47" display="https://podminky.urs.cz/item/CS_URS_2023_02/941211211"/>
    <hyperlink ref="F969" r:id="rId48" display="https://podminky.urs.cz/item/CS_URS_2023_02/941211812"/>
    <hyperlink ref="F972" r:id="rId49" display="https://podminky.urs.cz/item/CS_URS_2023_02/944511111"/>
    <hyperlink ref="F987" r:id="rId50" display="https://podminky.urs.cz/item/CS_URS_2023_02/944511211"/>
    <hyperlink ref="F991" r:id="rId51" display="https://podminky.urs.cz/item/CS_URS_2023_02/944511811"/>
    <hyperlink ref="F994" r:id="rId52" display="https://podminky.urs.cz/item/CS_URS_2023_02/944711112"/>
    <hyperlink ref="F1003" r:id="rId53" display="https://podminky.urs.cz/item/CS_URS_2023_02/944711212"/>
    <hyperlink ref="F1007" r:id="rId54" display="https://podminky.urs.cz/item/CS_URS_2023_02/944711812"/>
    <hyperlink ref="F1009" r:id="rId55" display="https://podminky.urs.cz/item/CS_URS_2023_02/949101112"/>
    <hyperlink ref="F1012" r:id="rId56" display="https://podminky.urs.cz/item/CS_URS_2023_02/962042321"/>
    <hyperlink ref="F1016" r:id="rId57" display="https://podminky.urs.cz/item/CS_URS_2023_02/962081141"/>
    <hyperlink ref="F1020" r:id="rId58" display="https://podminky.urs.cz/item/CS_URS_2023_02/963042819"/>
    <hyperlink ref="F1024" r:id="rId59" display="https://podminky.urs.cz/item/CS_URS_2023_02/967031732"/>
    <hyperlink ref="F1063" r:id="rId60" display="https://podminky.urs.cz/item/CS_URS_2023_02/978015321"/>
    <hyperlink ref="F1066" r:id="rId61" display="https://podminky.urs.cz/item/CS_URS_2023_02/978059641"/>
    <hyperlink ref="F1128" r:id="rId62" display="https://podminky.urs.cz/item/CS_URS_2023_02/997013151"/>
    <hyperlink ref="F1130" r:id="rId63" display="https://podminky.urs.cz/item/CS_URS_2023_02/997013501"/>
    <hyperlink ref="F1132" r:id="rId64" display="https://podminky.urs.cz/item/CS_URS_2023_02/997013509"/>
    <hyperlink ref="F1137" r:id="rId65" display="https://podminky.urs.cz/item/CS_URS_2023_02/997013601"/>
    <hyperlink ref="F1139" r:id="rId66" display="https://podminky.urs.cz/item/CS_URS_2023_02/997013602"/>
    <hyperlink ref="F1141" r:id="rId67" display="https://podminky.urs.cz/item/CS_URS_2023_02/997013603"/>
    <hyperlink ref="F1143" r:id="rId68" display="https://podminky.urs.cz/item/CS_URS_2023_02/997013631"/>
    <hyperlink ref="F1145" r:id="rId69" display="https://podminky.urs.cz/item/CS_URS_2023_02/997013804"/>
    <hyperlink ref="F1148" r:id="rId70" display="https://podminky.urs.cz/item/CS_URS_2023_02/998017001"/>
    <hyperlink ref="F1152" r:id="rId71" display="https://podminky.urs.cz/item/CS_URS_2023_02/712300841"/>
    <hyperlink ref="F1156" r:id="rId72" display="https://podminky.urs.cz/item/CS_URS_2023_02/712300845"/>
    <hyperlink ref="F1160" r:id="rId73" display="https://podminky.urs.cz/item/CS_URS_2023_02/712363005"/>
    <hyperlink ref="F1167" r:id="rId74" display="https://podminky.urs.cz/item/CS_URS_2023_02/712363115"/>
    <hyperlink ref="F1176" r:id="rId75" display="https://podminky.urs.cz/item/CS_URS_2023_02/712363352"/>
    <hyperlink ref="F1179" r:id="rId76" display="https://podminky.urs.cz/item/CS_URS_2023_02/712363353"/>
    <hyperlink ref="F1182" r:id="rId77" display="https://podminky.urs.cz/item/CS_URS_2023_02/712363357"/>
    <hyperlink ref="F1185" r:id="rId78" display="https://podminky.urs.cz/item/CS_URS_2023_02/712363366"/>
    <hyperlink ref="F1188" r:id="rId79" display="https://podminky.urs.cz/item/CS_URS_2023_02/712363369"/>
    <hyperlink ref="F1191" r:id="rId80" display="https://podminky.urs.cz/item/CS_URS_2023_02/712363371"/>
    <hyperlink ref="F1196" r:id="rId81" display="https://podminky.urs.cz/item/CS_URS_2023_02/712363613"/>
    <hyperlink ref="F1199" r:id="rId82" display="https://podminky.urs.cz/item/CS_URS_2023_02/712391171"/>
    <hyperlink ref="F1204" r:id="rId83" display="https://podminky.urs.cz/item/CS_URS_2023_02/712861705"/>
    <hyperlink ref="F1207" r:id="rId84" display="https://podminky.urs.cz/item/CS_URS_2023_02/998712103"/>
    <hyperlink ref="F1210" r:id="rId85" display="https://podminky.urs.cz/item/CS_URS_2023_02/713131243"/>
    <hyperlink ref="F1215" r:id="rId86" display="https://podminky.urs.cz/item/CS_URS_2023_02/713141152"/>
    <hyperlink ref="F1222" r:id="rId87" display="https://podminky.urs.cz/item/CS_URS_2023_02/713141243"/>
    <hyperlink ref="F1226" r:id="rId88" display="https://podminky.urs.cz/item/CS_URS_2023_02/713141263"/>
    <hyperlink ref="F1230" r:id="rId89" display="https://podminky.urs.cz/item/CS_URS_2023_02/713191321"/>
    <hyperlink ref="F1234" r:id="rId90" display="https://podminky.urs.cz/item/CS_URS_2023_02/998713103"/>
    <hyperlink ref="F1237" r:id="rId91" display="https://podminky.urs.cz/item/CS_URS_2023_02/721233112"/>
    <hyperlink ref="F1239" r:id="rId92" display="https://podminky.urs.cz/item/CS_URS_2023_02/721233113"/>
    <hyperlink ref="F1242" r:id="rId93" display="https://podminky.urs.cz/item/CS_URS_2023_02/741371823"/>
    <hyperlink ref="F1244" r:id="rId94" display="https://podminky.urs.cz/item/CS_URS_2023_02/741371900"/>
    <hyperlink ref="F1246" r:id="rId95" display="https://podminky.urs.cz/item/CS_URS_2023_02/741372065"/>
    <hyperlink ref="F1255" r:id="rId96" display="https://podminky.urs.cz/item/CS_URS_2023_02/742420001"/>
    <hyperlink ref="F1257" r:id="rId97" display="https://podminky.urs.cz/item/CS_URS_2023_02/742420021"/>
    <hyperlink ref="F1260" r:id="rId98" display="https://podminky.urs.cz/item/CS_URS_2023_02/742420811"/>
    <hyperlink ref="F1262" r:id="rId99" display="https://podminky.urs.cz/item/CS_URS_2023_02/742420821"/>
    <hyperlink ref="F1265" r:id="rId100" display="https://podminky.urs.cz/item/CS_URS_2023_02/751398024"/>
    <hyperlink ref="F1268" r:id="rId101" display="https://podminky.urs.cz/item/CS_URS_2023_02/751398053"/>
    <hyperlink ref="F1271" r:id="rId102" display="https://podminky.urs.cz/item/CS_URS_2023_02/751398824"/>
    <hyperlink ref="F1273" r:id="rId103" display="https://podminky.urs.cz/item/CS_URS_2023_02/644941121"/>
    <hyperlink ref="F1277" r:id="rId104" display="https://podminky.urs.cz/item/CS_URS_2024_02/751614121"/>
    <hyperlink ref="F1283" r:id="rId105" display="https://podminky.urs.cz/item/CS_URS_2023_02/762132811"/>
    <hyperlink ref="F1287" r:id="rId106" display="https://podminky.urs.cz/item/CS_URS_2023_02/762341370"/>
    <hyperlink ref="F1292" r:id="rId107" display="https://podminky.urs.cz/item/CS_URS_2023_02/762395000"/>
    <hyperlink ref="F1294" r:id="rId108" display="https://podminky.urs.cz/item/CS_URS_2023_02/762841811"/>
    <hyperlink ref="F1296" r:id="rId109" display="https://podminky.urs.cz/item/CS_URS_2023_02/998762101"/>
    <hyperlink ref="F1299" r:id="rId110" display="https://podminky.urs.cz/item/CS_URS_2023_02/764002841"/>
    <hyperlink ref="F1304" r:id="rId111" display="https://podminky.urs.cz/item/CS_URS_2023_02/764002851"/>
    <hyperlink ref="F1340" r:id="rId112" display="https://podminky.urs.cz/item/CS_URS_2023_02/764004801"/>
    <hyperlink ref="F1342" r:id="rId113" display="https://podminky.urs.cz/item/CS_URS_2023_02/764004841"/>
    <hyperlink ref="F1344" r:id="rId114" display="https://podminky.urs.cz/item/CS_URS_2023_02/764004861"/>
    <hyperlink ref="F1349" r:id="rId115" display="https://podminky.urs.cz/item/CS_URS_2023_02/721171809"/>
    <hyperlink ref="F1351" r:id="rId116" display="https://podminky.urs.cz/item/CS_URS_2023_02/721140806"/>
    <hyperlink ref="F1353" r:id="rId117" display="https://podminky.urs.cz/item/CS_URS_2023_02/764206105"/>
    <hyperlink ref="F1395" r:id="rId118" display="https://podminky.urs.cz/item/CS_URS_2023_02/76454136R02"/>
    <hyperlink ref="F1399" r:id="rId119" display="https://podminky.urs.cz/item/CS_URS_2023_02/721242115"/>
    <hyperlink ref="F1401" r:id="rId120" display="https://podminky.urs.cz/item/CS_URS_2023_02/721140915"/>
    <hyperlink ref="F1403" r:id="rId121" display="https://podminky.urs.cz/item/CS_URS_2023_02/721173315"/>
    <hyperlink ref="F1406" r:id="rId122" display="https://podminky.urs.cz/item/CS_URS_2023_02/721910922"/>
    <hyperlink ref="F1410" r:id="rId123" display="https://podminky.urs.cz/item/CS_URS_2023_02/998764103"/>
    <hyperlink ref="F1413" r:id="rId124" display="https://podminky.urs.cz/item/CS_URS_2023_02/766622133"/>
    <hyperlink ref="F1419" r:id="rId125" display="https://podminky.urs.cz/item/CS_URS_2023_02/766629215"/>
    <hyperlink ref="F1426" r:id="rId126" display="https://podminky.urs.cz/item/CS_URS_2023_02/998766103"/>
    <hyperlink ref="F1429" r:id="rId127" display="https://podminky.urs.cz/item/CS_URS_2023_02/767311831"/>
    <hyperlink ref="F1470" r:id="rId128" display="https://podminky.urs.cz/item/CS_URS_2023_02/767995113"/>
    <hyperlink ref="F1475" r:id="rId129" display="https://podminky.urs.cz/item/CS_URS_2023_02/985331218"/>
    <hyperlink ref="F1482" r:id="rId130" display="https://podminky.urs.cz/item/CS_URS_2023_02/767316312"/>
    <hyperlink ref="F1486" r:id="rId131" display="https://podminky.urs.cz/item/CS_URS_2023_02/767996701"/>
    <hyperlink ref="F1499" r:id="rId132" display="https://podminky.urs.cz/item/CS_URS_2023_02/998767103"/>
    <hyperlink ref="F1512" r:id="rId133" display="https://podminky.urs.cz/item/CS_URS_2023_02/781731111"/>
    <hyperlink ref="F1519" r:id="rId134" display="https://podminky.urs.cz/item/CS_URS_2023_02/784111001"/>
    <hyperlink ref="F1527" r:id="rId135" display="https://podminky.urs.cz/item/CS_URS_2023_02/784111011"/>
    <hyperlink ref="F1535" r:id="rId136" display="https://podminky.urs.cz/item/CS_URS_2023_02/784181001"/>
    <hyperlink ref="F1543" r:id="rId137" display="https://podminky.urs.cz/item/CS_URS_2023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OA Vlašim – Dokončení PD – Revitalizace obvodového pláště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1653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1654</v>
      </c>
      <c r="G12" s="40"/>
      <c r="H12" s="40"/>
      <c r="I12" s="134" t="s">
        <v>23</v>
      </c>
      <c r="J12" s="139" t="str">
        <f>'Rekapitulace stavby'!AN8</f>
        <v>19. 10. 2023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1654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ROUND((SUM(BE83:BE158)),  2)</f>
        <v>0</v>
      </c>
      <c r="G33" s="40"/>
      <c r="H33" s="40"/>
      <c r="I33" s="150">
        <v>0.20999999999999999</v>
      </c>
      <c r="J33" s="149">
        <f>ROUND(((SUM(BE83:BE158))*I33),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ROUND((SUM(BF83:BF158)),  2)</f>
        <v>0</v>
      </c>
      <c r="G34" s="40"/>
      <c r="H34" s="40"/>
      <c r="I34" s="150">
        <v>0.12</v>
      </c>
      <c r="J34" s="149">
        <f>ROUND(((SUM(BF83:BF158))*I34),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ROUND((SUM(BG83:BG158)),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ROUND((SUM(BH83:BH158)),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ROUND((SUM(BI83:BI158)),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OA Vlašim – Dokončení PD – Revitalizace obvodového pláště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01-2 - Hromosvod Obchodní akademie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Obchodní akademie Vlašim</v>
      </c>
      <c r="G52" s="42"/>
      <c r="H52" s="42"/>
      <c r="I52" s="34" t="s">
        <v>23</v>
      </c>
      <c r="J52" s="74" t="str">
        <f>IF(J12="","",J12)</f>
        <v>19. 10. 2023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Obchodní akademie Vlašim</v>
      </c>
      <c r="G54" s="42"/>
      <c r="H54" s="42"/>
      <c r="I54" s="34" t="s">
        <v>33</v>
      </c>
      <c r="J54" s="38" t="str">
        <f>E21</f>
        <v xml:space="preserve">Saffron  Universe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Saffron  Universe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122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1655</v>
      </c>
      <c r="E62" s="170"/>
      <c r="F62" s="170"/>
      <c r="G62" s="170"/>
      <c r="H62" s="170"/>
      <c r="I62" s="170"/>
      <c r="J62" s="171">
        <f>J152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1656</v>
      </c>
      <c r="E63" s="176"/>
      <c r="F63" s="176"/>
      <c r="G63" s="176"/>
      <c r="H63" s="176"/>
      <c r="I63" s="176"/>
      <c r="J63" s="177">
        <f>J153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132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OA Vlašim – Dokončení PD – Revitalizace obvodového pláště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01-2 - Hromosvod Obchodní akademie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Obchodní akademie Vlašim</v>
      </c>
      <c r="G77" s="42"/>
      <c r="H77" s="42"/>
      <c r="I77" s="34" t="s">
        <v>23</v>
      </c>
      <c r="J77" s="74" t="str">
        <f>IF(J12="","",J12)</f>
        <v>19. 10. 2023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Obchodní akademie Vlašim</v>
      </c>
      <c r="G79" s="42"/>
      <c r="H79" s="42"/>
      <c r="I79" s="34" t="s">
        <v>33</v>
      </c>
      <c r="J79" s="38" t="str">
        <f>E21</f>
        <v xml:space="preserve">Saffron  Universe s.r.o.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38</v>
      </c>
      <c r="J80" s="38" t="str">
        <f>E24</f>
        <v xml:space="preserve">Saffron  Universe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133</v>
      </c>
      <c r="D82" s="182" t="s">
        <v>60</v>
      </c>
      <c r="E82" s="182" t="s">
        <v>56</v>
      </c>
      <c r="F82" s="182" t="s">
        <v>57</v>
      </c>
      <c r="G82" s="182" t="s">
        <v>134</v>
      </c>
      <c r="H82" s="182" t="s">
        <v>135</v>
      </c>
      <c r="I82" s="182" t="s">
        <v>136</v>
      </c>
      <c r="J82" s="183" t="s">
        <v>107</v>
      </c>
      <c r="K82" s="184" t="s">
        <v>137</v>
      </c>
      <c r="L82" s="185"/>
      <c r="M82" s="94" t="s">
        <v>19</v>
      </c>
      <c r="N82" s="95" t="s">
        <v>45</v>
      </c>
      <c r="O82" s="95" t="s">
        <v>138</v>
      </c>
      <c r="P82" s="95" t="s">
        <v>139</v>
      </c>
      <c r="Q82" s="95" t="s">
        <v>140</v>
      </c>
      <c r="R82" s="95" t="s">
        <v>141</v>
      </c>
      <c r="S82" s="95" t="s">
        <v>142</v>
      </c>
      <c r="T82" s="96" t="s">
        <v>143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144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7"/>
      <c r="N83" s="187"/>
      <c r="O83" s="98"/>
      <c r="P83" s="188">
        <f>P84+P152</f>
        <v>0</v>
      </c>
      <c r="Q83" s="98"/>
      <c r="R83" s="188">
        <f>R84+R152</f>
        <v>0.26738000000000001</v>
      </c>
      <c r="S83" s="98"/>
      <c r="T83" s="189">
        <f>T84+T152</f>
        <v>0.74755599999999989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74</v>
      </c>
      <c r="AU83" s="19" t="s">
        <v>108</v>
      </c>
      <c r="BK83" s="190">
        <f>BK84+BK152</f>
        <v>0</v>
      </c>
    </row>
    <row r="84" s="12" customFormat="1" ht="25.92" customHeight="1">
      <c r="A84" s="12"/>
      <c r="B84" s="191"/>
      <c r="C84" s="192"/>
      <c r="D84" s="193" t="s">
        <v>74</v>
      </c>
      <c r="E84" s="194" t="s">
        <v>957</v>
      </c>
      <c r="F84" s="194" t="s">
        <v>958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</f>
        <v>0</v>
      </c>
      <c r="Q84" s="199"/>
      <c r="R84" s="200">
        <f>R85</f>
        <v>0.25619999999999998</v>
      </c>
      <c r="S84" s="199"/>
      <c r="T84" s="201">
        <f>T85</f>
        <v>0.74755599999999989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85</v>
      </c>
      <c r="AT84" s="203" t="s">
        <v>74</v>
      </c>
      <c r="AU84" s="203" t="s">
        <v>75</v>
      </c>
      <c r="AY84" s="202" t="s">
        <v>147</v>
      </c>
      <c r="BK84" s="204">
        <f>BK85</f>
        <v>0</v>
      </c>
    </row>
    <row r="85" s="12" customFormat="1" ht="22.8" customHeight="1">
      <c r="A85" s="12"/>
      <c r="B85" s="191"/>
      <c r="C85" s="192"/>
      <c r="D85" s="193" t="s">
        <v>74</v>
      </c>
      <c r="E85" s="205" t="s">
        <v>1145</v>
      </c>
      <c r="F85" s="205" t="s">
        <v>1146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SUM(P86:P151)</f>
        <v>0</v>
      </c>
      <c r="Q85" s="199"/>
      <c r="R85" s="200">
        <f>SUM(R86:R151)</f>
        <v>0.25619999999999998</v>
      </c>
      <c r="S85" s="199"/>
      <c r="T85" s="201">
        <f>SUM(T86:T151)</f>
        <v>0.74755599999999989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85</v>
      </c>
      <c r="AT85" s="203" t="s">
        <v>74</v>
      </c>
      <c r="AU85" s="203" t="s">
        <v>83</v>
      </c>
      <c r="AY85" s="202" t="s">
        <v>147</v>
      </c>
      <c r="BK85" s="204">
        <f>SUM(BK86:BK151)</f>
        <v>0</v>
      </c>
    </row>
    <row r="86" s="2" customFormat="1" ht="49.05" customHeight="1">
      <c r="A86" s="40"/>
      <c r="B86" s="41"/>
      <c r="C86" s="207" t="s">
        <v>83</v>
      </c>
      <c r="D86" s="207" t="s">
        <v>149</v>
      </c>
      <c r="E86" s="208" t="s">
        <v>1657</v>
      </c>
      <c r="F86" s="209" t="s">
        <v>1658</v>
      </c>
      <c r="G86" s="210" t="s">
        <v>278</v>
      </c>
      <c r="H86" s="211">
        <v>244</v>
      </c>
      <c r="I86" s="212"/>
      <c r="J86" s="213">
        <f>ROUND(I86*H86,2)</f>
        <v>0</v>
      </c>
      <c r="K86" s="214"/>
      <c r="L86" s="46"/>
      <c r="M86" s="215" t="s">
        <v>19</v>
      </c>
      <c r="N86" s="216" t="s">
        <v>46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964</v>
      </c>
      <c r="AT86" s="219" t="s">
        <v>149</v>
      </c>
      <c r="AU86" s="219" t="s">
        <v>85</v>
      </c>
      <c r="AY86" s="19" t="s">
        <v>147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83</v>
      </c>
      <c r="BK86" s="220">
        <f>ROUND(I86*H86,2)</f>
        <v>0</v>
      </c>
      <c r="BL86" s="19" t="s">
        <v>964</v>
      </c>
      <c r="BM86" s="219" t="s">
        <v>1659</v>
      </c>
    </row>
    <row r="87" s="2" customFormat="1">
      <c r="A87" s="40"/>
      <c r="B87" s="41"/>
      <c r="C87" s="42"/>
      <c r="D87" s="221" t="s">
        <v>155</v>
      </c>
      <c r="E87" s="42"/>
      <c r="F87" s="222" t="s">
        <v>1660</v>
      </c>
      <c r="G87" s="42"/>
      <c r="H87" s="42"/>
      <c r="I87" s="223"/>
      <c r="J87" s="42"/>
      <c r="K87" s="42"/>
      <c r="L87" s="46"/>
      <c r="M87" s="224"/>
      <c r="N87" s="22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155</v>
      </c>
      <c r="AU87" s="19" t="s">
        <v>85</v>
      </c>
    </row>
    <row r="88" s="13" customFormat="1">
      <c r="A88" s="13"/>
      <c r="B88" s="237"/>
      <c r="C88" s="238"/>
      <c r="D88" s="239" t="s">
        <v>217</v>
      </c>
      <c r="E88" s="258" t="s">
        <v>19</v>
      </c>
      <c r="F88" s="240" t="s">
        <v>1661</v>
      </c>
      <c r="G88" s="238"/>
      <c r="H88" s="241">
        <v>244</v>
      </c>
      <c r="I88" s="242"/>
      <c r="J88" s="238"/>
      <c r="K88" s="238"/>
      <c r="L88" s="243"/>
      <c r="M88" s="244"/>
      <c r="N88" s="245"/>
      <c r="O88" s="245"/>
      <c r="P88" s="245"/>
      <c r="Q88" s="245"/>
      <c r="R88" s="245"/>
      <c r="S88" s="245"/>
      <c r="T88" s="24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7" t="s">
        <v>217</v>
      </c>
      <c r="AU88" s="247" t="s">
        <v>85</v>
      </c>
      <c r="AV88" s="13" t="s">
        <v>85</v>
      </c>
      <c r="AW88" s="13" t="s">
        <v>37</v>
      </c>
      <c r="AX88" s="13" t="s">
        <v>83</v>
      </c>
      <c r="AY88" s="247" t="s">
        <v>147</v>
      </c>
    </row>
    <row r="89" s="2" customFormat="1" ht="16.5" customHeight="1">
      <c r="A89" s="40"/>
      <c r="B89" s="41"/>
      <c r="C89" s="226" t="s">
        <v>85</v>
      </c>
      <c r="D89" s="226" t="s">
        <v>212</v>
      </c>
      <c r="E89" s="227" t="s">
        <v>1662</v>
      </c>
      <c r="F89" s="228" t="s">
        <v>1663</v>
      </c>
      <c r="G89" s="229" t="s">
        <v>215</v>
      </c>
      <c r="H89" s="230">
        <v>256.19999999999999</v>
      </c>
      <c r="I89" s="231"/>
      <c r="J89" s="232">
        <f>ROUND(I89*H89,2)</f>
        <v>0</v>
      </c>
      <c r="K89" s="233"/>
      <c r="L89" s="234"/>
      <c r="M89" s="235" t="s">
        <v>19</v>
      </c>
      <c r="N89" s="236" t="s">
        <v>46</v>
      </c>
      <c r="O89" s="86"/>
      <c r="P89" s="217">
        <f>O89*H89</f>
        <v>0</v>
      </c>
      <c r="Q89" s="217">
        <v>0.001</v>
      </c>
      <c r="R89" s="217">
        <f>Q89*H89</f>
        <v>0.25619999999999998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986</v>
      </c>
      <c r="AT89" s="219" t="s">
        <v>212</v>
      </c>
      <c r="AU89" s="219" t="s">
        <v>85</v>
      </c>
      <c r="AY89" s="19" t="s">
        <v>147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83</v>
      </c>
      <c r="BK89" s="220">
        <f>ROUND(I89*H89,2)</f>
        <v>0</v>
      </c>
      <c r="BL89" s="19" t="s">
        <v>964</v>
      </c>
      <c r="BM89" s="219" t="s">
        <v>1664</v>
      </c>
    </row>
    <row r="90" s="13" customFormat="1">
      <c r="A90" s="13"/>
      <c r="B90" s="237"/>
      <c r="C90" s="238"/>
      <c r="D90" s="239" t="s">
        <v>217</v>
      </c>
      <c r="E90" s="238"/>
      <c r="F90" s="240" t="s">
        <v>1665</v>
      </c>
      <c r="G90" s="238"/>
      <c r="H90" s="241">
        <v>256.19999999999999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7" t="s">
        <v>217</v>
      </c>
      <c r="AU90" s="247" t="s">
        <v>85</v>
      </c>
      <c r="AV90" s="13" t="s">
        <v>85</v>
      </c>
      <c r="AW90" s="13" t="s">
        <v>4</v>
      </c>
      <c r="AX90" s="13" t="s">
        <v>83</v>
      </c>
      <c r="AY90" s="247" t="s">
        <v>147</v>
      </c>
    </row>
    <row r="91" s="2" customFormat="1" ht="33" customHeight="1">
      <c r="A91" s="40"/>
      <c r="B91" s="41"/>
      <c r="C91" s="207" t="s">
        <v>162</v>
      </c>
      <c r="D91" s="207" t="s">
        <v>149</v>
      </c>
      <c r="E91" s="208" t="s">
        <v>1666</v>
      </c>
      <c r="F91" s="209" t="s">
        <v>1667</v>
      </c>
      <c r="G91" s="210" t="s">
        <v>278</v>
      </c>
      <c r="H91" s="211">
        <v>845.79999999999995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46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153</v>
      </c>
      <c r="AT91" s="219" t="s">
        <v>149</v>
      </c>
      <c r="AU91" s="219" t="s">
        <v>85</v>
      </c>
      <c r="AY91" s="19" t="s">
        <v>147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83</v>
      </c>
      <c r="BK91" s="220">
        <f>ROUND(I91*H91,2)</f>
        <v>0</v>
      </c>
      <c r="BL91" s="19" t="s">
        <v>153</v>
      </c>
      <c r="BM91" s="219" t="s">
        <v>1668</v>
      </c>
    </row>
    <row r="92" s="13" customFormat="1">
      <c r="A92" s="13"/>
      <c r="B92" s="237"/>
      <c r="C92" s="238"/>
      <c r="D92" s="239" t="s">
        <v>217</v>
      </c>
      <c r="E92" s="258" t="s">
        <v>19</v>
      </c>
      <c r="F92" s="240" t="s">
        <v>1669</v>
      </c>
      <c r="G92" s="238"/>
      <c r="H92" s="241">
        <v>85.799999999999997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7" t="s">
        <v>217</v>
      </c>
      <c r="AU92" s="247" t="s">
        <v>85</v>
      </c>
      <c r="AV92" s="13" t="s">
        <v>85</v>
      </c>
      <c r="AW92" s="13" t="s">
        <v>37</v>
      </c>
      <c r="AX92" s="13" t="s">
        <v>75</v>
      </c>
      <c r="AY92" s="247" t="s">
        <v>147</v>
      </c>
    </row>
    <row r="93" s="13" customFormat="1">
      <c r="A93" s="13"/>
      <c r="B93" s="237"/>
      <c r="C93" s="238"/>
      <c r="D93" s="239" t="s">
        <v>217</v>
      </c>
      <c r="E93" s="258" t="s">
        <v>19</v>
      </c>
      <c r="F93" s="240" t="s">
        <v>1670</v>
      </c>
      <c r="G93" s="238"/>
      <c r="H93" s="241">
        <v>380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7" t="s">
        <v>217</v>
      </c>
      <c r="AU93" s="247" t="s">
        <v>85</v>
      </c>
      <c r="AV93" s="13" t="s">
        <v>85</v>
      </c>
      <c r="AW93" s="13" t="s">
        <v>37</v>
      </c>
      <c r="AX93" s="13" t="s">
        <v>75</v>
      </c>
      <c r="AY93" s="247" t="s">
        <v>147</v>
      </c>
    </row>
    <row r="94" s="13" customFormat="1">
      <c r="A94" s="13"/>
      <c r="B94" s="237"/>
      <c r="C94" s="238"/>
      <c r="D94" s="239" t="s">
        <v>217</v>
      </c>
      <c r="E94" s="258" t="s">
        <v>19</v>
      </c>
      <c r="F94" s="240" t="s">
        <v>1670</v>
      </c>
      <c r="G94" s="238"/>
      <c r="H94" s="241">
        <v>380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7" t="s">
        <v>217</v>
      </c>
      <c r="AU94" s="247" t="s">
        <v>85</v>
      </c>
      <c r="AV94" s="13" t="s">
        <v>85</v>
      </c>
      <c r="AW94" s="13" t="s">
        <v>37</v>
      </c>
      <c r="AX94" s="13" t="s">
        <v>75</v>
      </c>
      <c r="AY94" s="247" t="s">
        <v>147</v>
      </c>
    </row>
    <row r="95" s="15" customFormat="1">
      <c r="A95" s="15"/>
      <c r="B95" s="259"/>
      <c r="C95" s="260"/>
      <c r="D95" s="239" t="s">
        <v>217</v>
      </c>
      <c r="E95" s="261" t="s">
        <v>19</v>
      </c>
      <c r="F95" s="262" t="s">
        <v>233</v>
      </c>
      <c r="G95" s="260"/>
      <c r="H95" s="263">
        <v>845.79999999999995</v>
      </c>
      <c r="I95" s="264"/>
      <c r="J95" s="260"/>
      <c r="K95" s="260"/>
      <c r="L95" s="265"/>
      <c r="M95" s="266"/>
      <c r="N95" s="267"/>
      <c r="O95" s="267"/>
      <c r="P95" s="267"/>
      <c r="Q95" s="267"/>
      <c r="R95" s="267"/>
      <c r="S95" s="267"/>
      <c r="T95" s="268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9" t="s">
        <v>217</v>
      </c>
      <c r="AU95" s="269" t="s">
        <v>85</v>
      </c>
      <c r="AV95" s="15" t="s">
        <v>153</v>
      </c>
      <c r="AW95" s="15" t="s">
        <v>37</v>
      </c>
      <c r="AX95" s="15" t="s">
        <v>83</v>
      </c>
      <c r="AY95" s="269" t="s">
        <v>147</v>
      </c>
    </row>
    <row r="96" s="2" customFormat="1" ht="21.75" customHeight="1">
      <c r="A96" s="40"/>
      <c r="B96" s="41"/>
      <c r="C96" s="226" t="s">
        <v>153</v>
      </c>
      <c r="D96" s="226" t="s">
        <v>212</v>
      </c>
      <c r="E96" s="227" t="s">
        <v>1671</v>
      </c>
      <c r="F96" s="228" t="s">
        <v>1672</v>
      </c>
      <c r="G96" s="229" t="s">
        <v>772</v>
      </c>
      <c r="H96" s="230">
        <v>380</v>
      </c>
      <c r="I96" s="231"/>
      <c r="J96" s="232">
        <f>ROUND(I96*H96,2)</f>
        <v>0</v>
      </c>
      <c r="K96" s="233"/>
      <c r="L96" s="234"/>
      <c r="M96" s="235" t="s">
        <v>19</v>
      </c>
      <c r="N96" s="236" t="s">
        <v>46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186</v>
      </c>
      <c r="AT96" s="219" t="s">
        <v>212</v>
      </c>
      <c r="AU96" s="219" t="s">
        <v>85</v>
      </c>
      <c r="AY96" s="19" t="s">
        <v>147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83</v>
      </c>
      <c r="BK96" s="220">
        <f>ROUND(I96*H96,2)</f>
        <v>0</v>
      </c>
      <c r="BL96" s="19" t="s">
        <v>153</v>
      </c>
      <c r="BM96" s="219" t="s">
        <v>1673</v>
      </c>
    </row>
    <row r="97" s="2" customFormat="1">
      <c r="A97" s="40"/>
      <c r="B97" s="41"/>
      <c r="C97" s="42"/>
      <c r="D97" s="239" t="s">
        <v>555</v>
      </c>
      <c r="E97" s="42"/>
      <c r="F97" s="270" t="s">
        <v>1674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555</v>
      </c>
      <c r="AU97" s="19" t="s">
        <v>85</v>
      </c>
    </row>
    <row r="98" s="2" customFormat="1" ht="24.15" customHeight="1">
      <c r="A98" s="40"/>
      <c r="B98" s="41"/>
      <c r="C98" s="207" t="s">
        <v>171</v>
      </c>
      <c r="D98" s="207" t="s">
        <v>149</v>
      </c>
      <c r="E98" s="208" t="s">
        <v>1675</v>
      </c>
      <c r="F98" s="209" t="s">
        <v>1676</v>
      </c>
      <c r="G98" s="210" t="s">
        <v>772</v>
      </c>
      <c r="H98" s="211">
        <v>240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46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153</v>
      </c>
      <c r="AT98" s="219" t="s">
        <v>149</v>
      </c>
      <c r="AU98" s="219" t="s">
        <v>85</v>
      </c>
      <c r="AY98" s="19" t="s">
        <v>147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83</v>
      </c>
      <c r="BK98" s="220">
        <f>ROUND(I98*H98,2)</f>
        <v>0</v>
      </c>
      <c r="BL98" s="19" t="s">
        <v>153</v>
      </c>
      <c r="BM98" s="219" t="s">
        <v>1677</v>
      </c>
    </row>
    <row r="99" s="2" customFormat="1" ht="24.15" customHeight="1">
      <c r="A99" s="40"/>
      <c r="B99" s="41"/>
      <c r="C99" s="207" t="s">
        <v>176</v>
      </c>
      <c r="D99" s="207" t="s">
        <v>149</v>
      </c>
      <c r="E99" s="208" t="s">
        <v>1678</v>
      </c>
      <c r="F99" s="209" t="s">
        <v>1679</v>
      </c>
      <c r="G99" s="210" t="s">
        <v>772</v>
      </c>
      <c r="H99" s="211">
        <v>70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46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153</v>
      </c>
      <c r="AT99" s="219" t="s">
        <v>149</v>
      </c>
      <c r="AU99" s="219" t="s">
        <v>85</v>
      </c>
      <c r="AY99" s="19" t="s">
        <v>147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83</v>
      </c>
      <c r="BK99" s="220">
        <f>ROUND(I99*H99,2)</f>
        <v>0</v>
      </c>
      <c r="BL99" s="19" t="s">
        <v>153</v>
      </c>
      <c r="BM99" s="219" t="s">
        <v>1680</v>
      </c>
    </row>
    <row r="100" s="2" customFormat="1" ht="33" customHeight="1">
      <c r="A100" s="40"/>
      <c r="B100" s="41"/>
      <c r="C100" s="207" t="s">
        <v>181</v>
      </c>
      <c r="D100" s="207" t="s">
        <v>149</v>
      </c>
      <c r="E100" s="208" t="s">
        <v>1681</v>
      </c>
      <c r="F100" s="209" t="s">
        <v>1682</v>
      </c>
      <c r="G100" s="210" t="s">
        <v>772</v>
      </c>
      <c r="H100" s="211">
        <v>16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46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153</v>
      </c>
      <c r="AT100" s="219" t="s">
        <v>149</v>
      </c>
      <c r="AU100" s="219" t="s">
        <v>85</v>
      </c>
      <c r="AY100" s="19" t="s">
        <v>147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83</v>
      </c>
      <c r="BK100" s="220">
        <f>ROUND(I100*H100,2)</f>
        <v>0</v>
      </c>
      <c r="BL100" s="19" t="s">
        <v>153</v>
      </c>
      <c r="BM100" s="219" t="s">
        <v>1683</v>
      </c>
    </row>
    <row r="101" s="2" customFormat="1" ht="24.15" customHeight="1">
      <c r="A101" s="40"/>
      <c r="B101" s="41"/>
      <c r="C101" s="207" t="s">
        <v>186</v>
      </c>
      <c r="D101" s="207" t="s">
        <v>149</v>
      </c>
      <c r="E101" s="208" t="s">
        <v>1684</v>
      </c>
      <c r="F101" s="209" t="s">
        <v>1685</v>
      </c>
      <c r="G101" s="210" t="s">
        <v>772</v>
      </c>
      <c r="H101" s="211">
        <v>13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46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153</v>
      </c>
      <c r="AT101" s="219" t="s">
        <v>149</v>
      </c>
      <c r="AU101" s="219" t="s">
        <v>85</v>
      </c>
      <c r="AY101" s="19" t="s">
        <v>147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83</v>
      </c>
      <c r="BK101" s="220">
        <f>ROUND(I101*H101,2)</f>
        <v>0</v>
      </c>
      <c r="BL101" s="19" t="s">
        <v>153</v>
      </c>
      <c r="BM101" s="219" t="s">
        <v>1686</v>
      </c>
    </row>
    <row r="102" s="13" customFormat="1">
      <c r="A102" s="13"/>
      <c r="B102" s="237"/>
      <c r="C102" s="238"/>
      <c r="D102" s="239" t="s">
        <v>217</v>
      </c>
      <c r="E102" s="258" t="s">
        <v>19</v>
      </c>
      <c r="F102" s="240" t="s">
        <v>211</v>
      </c>
      <c r="G102" s="238"/>
      <c r="H102" s="241">
        <v>13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217</v>
      </c>
      <c r="AU102" s="247" t="s">
        <v>85</v>
      </c>
      <c r="AV102" s="13" t="s">
        <v>85</v>
      </c>
      <c r="AW102" s="13" t="s">
        <v>37</v>
      </c>
      <c r="AX102" s="13" t="s">
        <v>83</v>
      </c>
      <c r="AY102" s="247" t="s">
        <v>147</v>
      </c>
    </row>
    <row r="103" s="2" customFormat="1" ht="21.75" customHeight="1">
      <c r="A103" s="40"/>
      <c r="B103" s="41"/>
      <c r="C103" s="207" t="s">
        <v>192</v>
      </c>
      <c r="D103" s="207" t="s">
        <v>149</v>
      </c>
      <c r="E103" s="208" t="s">
        <v>1687</v>
      </c>
      <c r="F103" s="209" t="s">
        <v>1688</v>
      </c>
      <c r="G103" s="210" t="s">
        <v>772</v>
      </c>
      <c r="H103" s="211">
        <v>10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46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153</v>
      </c>
      <c r="AT103" s="219" t="s">
        <v>149</v>
      </c>
      <c r="AU103" s="219" t="s">
        <v>85</v>
      </c>
      <c r="AY103" s="19" t="s">
        <v>147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83</v>
      </c>
      <c r="BK103" s="220">
        <f>ROUND(I103*H103,2)</f>
        <v>0</v>
      </c>
      <c r="BL103" s="19" t="s">
        <v>153</v>
      </c>
      <c r="BM103" s="219" t="s">
        <v>1689</v>
      </c>
    </row>
    <row r="104" s="13" customFormat="1">
      <c r="A104" s="13"/>
      <c r="B104" s="237"/>
      <c r="C104" s="238"/>
      <c r="D104" s="239" t="s">
        <v>217</v>
      </c>
      <c r="E104" s="258" t="s">
        <v>19</v>
      </c>
      <c r="F104" s="240" t="s">
        <v>197</v>
      </c>
      <c r="G104" s="238"/>
      <c r="H104" s="241">
        <v>10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217</v>
      </c>
      <c r="AU104" s="247" t="s">
        <v>85</v>
      </c>
      <c r="AV104" s="13" t="s">
        <v>85</v>
      </c>
      <c r="AW104" s="13" t="s">
        <v>37</v>
      </c>
      <c r="AX104" s="13" t="s">
        <v>83</v>
      </c>
      <c r="AY104" s="247" t="s">
        <v>147</v>
      </c>
    </row>
    <row r="105" s="2" customFormat="1" ht="16.5" customHeight="1">
      <c r="A105" s="40"/>
      <c r="B105" s="41"/>
      <c r="C105" s="226" t="s">
        <v>197</v>
      </c>
      <c r="D105" s="226" t="s">
        <v>212</v>
      </c>
      <c r="E105" s="227" t="s">
        <v>1690</v>
      </c>
      <c r="F105" s="228" t="s">
        <v>1691</v>
      </c>
      <c r="G105" s="229" t="s">
        <v>772</v>
      </c>
      <c r="H105" s="230">
        <v>10</v>
      </c>
      <c r="I105" s="231"/>
      <c r="J105" s="232">
        <f>ROUND(I105*H105,2)</f>
        <v>0</v>
      </c>
      <c r="K105" s="233"/>
      <c r="L105" s="234"/>
      <c r="M105" s="235" t="s">
        <v>19</v>
      </c>
      <c r="N105" s="236" t="s">
        <v>46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186</v>
      </c>
      <c r="AT105" s="219" t="s">
        <v>212</v>
      </c>
      <c r="AU105" s="219" t="s">
        <v>85</v>
      </c>
      <c r="AY105" s="19" t="s">
        <v>147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83</v>
      </c>
      <c r="BK105" s="220">
        <f>ROUND(I105*H105,2)</f>
        <v>0</v>
      </c>
      <c r="BL105" s="19" t="s">
        <v>153</v>
      </c>
      <c r="BM105" s="219" t="s">
        <v>1692</v>
      </c>
    </row>
    <row r="106" s="2" customFormat="1">
      <c r="A106" s="40"/>
      <c r="B106" s="41"/>
      <c r="C106" s="42"/>
      <c r="D106" s="239" t="s">
        <v>555</v>
      </c>
      <c r="E106" s="42"/>
      <c r="F106" s="270" t="s">
        <v>1693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555</v>
      </c>
      <c r="AU106" s="19" t="s">
        <v>85</v>
      </c>
    </row>
    <row r="107" s="2" customFormat="1" ht="16.5" customHeight="1">
      <c r="A107" s="40"/>
      <c r="B107" s="41"/>
      <c r="C107" s="207" t="s">
        <v>202</v>
      </c>
      <c r="D107" s="207" t="s">
        <v>149</v>
      </c>
      <c r="E107" s="208" t="s">
        <v>1694</v>
      </c>
      <c r="F107" s="209" t="s">
        <v>1695</v>
      </c>
      <c r="G107" s="210" t="s">
        <v>1696</v>
      </c>
      <c r="H107" s="211">
        <v>10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46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153</v>
      </c>
      <c r="AT107" s="219" t="s">
        <v>149</v>
      </c>
      <c r="AU107" s="219" t="s">
        <v>85</v>
      </c>
      <c r="AY107" s="19" t="s">
        <v>147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83</v>
      </c>
      <c r="BK107" s="220">
        <f>ROUND(I107*H107,2)</f>
        <v>0</v>
      </c>
      <c r="BL107" s="19" t="s">
        <v>153</v>
      </c>
      <c r="BM107" s="219" t="s">
        <v>1697</v>
      </c>
    </row>
    <row r="108" s="13" customFormat="1">
      <c r="A108" s="13"/>
      <c r="B108" s="237"/>
      <c r="C108" s="238"/>
      <c r="D108" s="239" t="s">
        <v>217</v>
      </c>
      <c r="E108" s="258" t="s">
        <v>19</v>
      </c>
      <c r="F108" s="240" t="s">
        <v>197</v>
      </c>
      <c r="G108" s="238"/>
      <c r="H108" s="241">
        <v>10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217</v>
      </c>
      <c r="AU108" s="247" t="s">
        <v>85</v>
      </c>
      <c r="AV108" s="13" t="s">
        <v>85</v>
      </c>
      <c r="AW108" s="13" t="s">
        <v>37</v>
      </c>
      <c r="AX108" s="13" t="s">
        <v>83</v>
      </c>
      <c r="AY108" s="247" t="s">
        <v>147</v>
      </c>
    </row>
    <row r="109" s="2" customFormat="1" ht="16.5" customHeight="1">
      <c r="A109" s="40"/>
      <c r="B109" s="41"/>
      <c r="C109" s="207" t="s">
        <v>8</v>
      </c>
      <c r="D109" s="207" t="s">
        <v>149</v>
      </c>
      <c r="E109" s="208" t="s">
        <v>1698</v>
      </c>
      <c r="F109" s="209" t="s">
        <v>1699</v>
      </c>
      <c r="G109" s="210" t="s">
        <v>278</v>
      </c>
      <c r="H109" s="211">
        <v>8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46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153</v>
      </c>
      <c r="AT109" s="219" t="s">
        <v>149</v>
      </c>
      <c r="AU109" s="219" t="s">
        <v>85</v>
      </c>
      <c r="AY109" s="19" t="s">
        <v>147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83</v>
      </c>
      <c r="BK109" s="220">
        <f>ROUND(I109*H109,2)</f>
        <v>0</v>
      </c>
      <c r="BL109" s="19" t="s">
        <v>153</v>
      </c>
      <c r="BM109" s="219" t="s">
        <v>1700</v>
      </c>
    </row>
    <row r="110" s="2" customFormat="1" ht="16.5" customHeight="1">
      <c r="A110" s="40"/>
      <c r="B110" s="41"/>
      <c r="C110" s="226" t="s">
        <v>211</v>
      </c>
      <c r="D110" s="226" t="s">
        <v>212</v>
      </c>
      <c r="E110" s="227" t="s">
        <v>1701</v>
      </c>
      <c r="F110" s="228" t="s">
        <v>1702</v>
      </c>
      <c r="G110" s="229" t="s">
        <v>189</v>
      </c>
      <c r="H110" s="230">
        <v>0.050000000000000003</v>
      </c>
      <c r="I110" s="231"/>
      <c r="J110" s="232">
        <f>ROUND(I110*H110,2)</f>
        <v>0</v>
      </c>
      <c r="K110" s="233"/>
      <c r="L110" s="234"/>
      <c r="M110" s="235" t="s">
        <v>19</v>
      </c>
      <c r="N110" s="236" t="s">
        <v>46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186</v>
      </c>
      <c r="AT110" s="219" t="s">
        <v>212</v>
      </c>
      <c r="AU110" s="219" t="s">
        <v>85</v>
      </c>
      <c r="AY110" s="19" t="s">
        <v>147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83</v>
      </c>
      <c r="BK110" s="220">
        <f>ROUND(I110*H110,2)</f>
        <v>0</v>
      </c>
      <c r="BL110" s="19" t="s">
        <v>153</v>
      </c>
      <c r="BM110" s="219" t="s">
        <v>1703</v>
      </c>
    </row>
    <row r="111" s="2" customFormat="1">
      <c r="A111" s="40"/>
      <c r="B111" s="41"/>
      <c r="C111" s="42"/>
      <c r="D111" s="239" t="s">
        <v>555</v>
      </c>
      <c r="E111" s="42"/>
      <c r="F111" s="270" t="s">
        <v>1704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555</v>
      </c>
      <c r="AU111" s="19" t="s">
        <v>85</v>
      </c>
    </row>
    <row r="112" s="2" customFormat="1" ht="21.75" customHeight="1">
      <c r="A112" s="40"/>
      <c r="B112" s="41"/>
      <c r="C112" s="207" t="s">
        <v>219</v>
      </c>
      <c r="D112" s="207" t="s">
        <v>149</v>
      </c>
      <c r="E112" s="208" t="s">
        <v>1705</v>
      </c>
      <c r="F112" s="209" t="s">
        <v>1706</v>
      </c>
      <c r="G112" s="210" t="s">
        <v>772</v>
      </c>
      <c r="H112" s="211">
        <v>1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46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153</v>
      </c>
      <c r="AT112" s="219" t="s">
        <v>149</v>
      </c>
      <c r="AU112" s="219" t="s">
        <v>85</v>
      </c>
      <c r="AY112" s="19" t="s">
        <v>147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83</v>
      </c>
      <c r="BK112" s="220">
        <f>ROUND(I112*H112,2)</f>
        <v>0</v>
      </c>
      <c r="BL112" s="19" t="s">
        <v>153</v>
      </c>
      <c r="BM112" s="219" t="s">
        <v>1707</v>
      </c>
    </row>
    <row r="113" s="2" customFormat="1" ht="21.75" customHeight="1">
      <c r="A113" s="40"/>
      <c r="B113" s="41"/>
      <c r="C113" s="207" t="s">
        <v>1240</v>
      </c>
      <c r="D113" s="207" t="s">
        <v>149</v>
      </c>
      <c r="E113" s="208" t="s">
        <v>1708</v>
      </c>
      <c r="F113" s="209" t="s">
        <v>1709</v>
      </c>
      <c r="G113" s="210" t="s">
        <v>1696</v>
      </c>
      <c r="H113" s="211">
        <v>1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46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153</v>
      </c>
      <c r="AT113" s="219" t="s">
        <v>149</v>
      </c>
      <c r="AU113" s="219" t="s">
        <v>85</v>
      </c>
      <c r="AY113" s="19" t="s">
        <v>147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83</v>
      </c>
      <c r="BK113" s="220">
        <f>ROUND(I113*H113,2)</f>
        <v>0</v>
      </c>
      <c r="BL113" s="19" t="s">
        <v>153</v>
      </c>
      <c r="BM113" s="219" t="s">
        <v>1710</v>
      </c>
    </row>
    <row r="114" s="2" customFormat="1" ht="16.5" customHeight="1">
      <c r="A114" s="40"/>
      <c r="B114" s="41"/>
      <c r="C114" s="207" t="s">
        <v>964</v>
      </c>
      <c r="D114" s="207" t="s">
        <v>149</v>
      </c>
      <c r="E114" s="208" t="s">
        <v>1711</v>
      </c>
      <c r="F114" s="209" t="s">
        <v>1712</v>
      </c>
      <c r="G114" s="210" t="s">
        <v>1696</v>
      </c>
      <c r="H114" s="211">
        <v>4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46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153</v>
      </c>
      <c r="AT114" s="219" t="s">
        <v>149</v>
      </c>
      <c r="AU114" s="219" t="s">
        <v>85</v>
      </c>
      <c r="AY114" s="19" t="s">
        <v>147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83</v>
      </c>
      <c r="BK114" s="220">
        <f>ROUND(I114*H114,2)</f>
        <v>0</v>
      </c>
      <c r="BL114" s="19" t="s">
        <v>153</v>
      </c>
      <c r="BM114" s="219" t="s">
        <v>1713</v>
      </c>
    </row>
    <row r="115" s="2" customFormat="1" ht="16.5" customHeight="1">
      <c r="A115" s="40"/>
      <c r="B115" s="41"/>
      <c r="C115" s="207" t="s">
        <v>1714</v>
      </c>
      <c r="D115" s="207" t="s">
        <v>149</v>
      </c>
      <c r="E115" s="208" t="s">
        <v>1715</v>
      </c>
      <c r="F115" s="209" t="s">
        <v>1716</v>
      </c>
      <c r="G115" s="210" t="s">
        <v>772</v>
      </c>
      <c r="H115" s="211">
        <v>4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46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153</v>
      </c>
      <c r="AT115" s="219" t="s">
        <v>149</v>
      </c>
      <c r="AU115" s="219" t="s">
        <v>85</v>
      </c>
      <c r="AY115" s="19" t="s">
        <v>147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83</v>
      </c>
      <c r="BK115" s="220">
        <f>ROUND(I115*H115,2)</f>
        <v>0</v>
      </c>
      <c r="BL115" s="19" t="s">
        <v>153</v>
      </c>
      <c r="BM115" s="219" t="s">
        <v>1717</v>
      </c>
    </row>
    <row r="116" s="2" customFormat="1" ht="21.75" customHeight="1">
      <c r="A116" s="40"/>
      <c r="B116" s="41"/>
      <c r="C116" s="207" t="s">
        <v>225</v>
      </c>
      <c r="D116" s="207" t="s">
        <v>149</v>
      </c>
      <c r="E116" s="208" t="s">
        <v>1718</v>
      </c>
      <c r="F116" s="209" t="s">
        <v>1719</v>
      </c>
      <c r="G116" s="210" t="s">
        <v>278</v>
      </c>
      <c r="H116" s="211">
        <v>20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46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153</v>
      </c>
      <c r="AT116" s="219" t="s">
        <v>149</v>
      </c>
      <c r="AU116" s="219" t="s">
        <v>85</v>
      </c>
      <c r="AY116" s="19" t="s">
        <v>147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83</v>
      </c>
      <c r="BK116" s="220">
        <f>ROUND(I116*H116,2)</f>
        <v>0</v>
      </c>
      <c r="BL116" s="19" t="s">
        <v>153</v>
      </c>
      <c r="BM116" s="219" t="s">
        <v>1720</v>
      </c>
    </row>
    <row r="117" s="2" customFormat="1" ht="16.5" customHeight="1">
      <c r="A117" s="40"/>
      <c r="B117" s="41"/>
      <c r="C117" s="226" t="s">
        <v>234</v>
      </c>
      <c r="D117" s="226" t="s">
        <v>212</v>
      </c>
      <c r="E117" s="227" t="s">
        <v>1721</v>
      </c>
      <c r="F117" s="228" t="s">
        <v>1722</v>
      </c>
      <c r="G117" s="229" t="s">
        <v>278</v>
      </c>
      <c r="H117" s="230">
        <v>20</v>
      </c>
      <c r="I117" s="231"/>
      <c r="J117" s="232">
        <f>ROUND(I117*H117,2)</f>
        <v>0</v>
      </c>
      <c r="K117" s="233"/>
      <c r="L117" s="234"/>
      <c r="M117" s="235" t="s">
        <v>19</v>
      </c>
      <c r="N117" s="236" t="s">
        <v>46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186</v>
      </c>
      <c r="AT117" s="219" t="s">
        <v>212</v>
      </c>
      <c r="AU117" s="219" t="s">
        <v>85</v>
      </c>
      <c r="AY117" s="19" t="s">
        <v>147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83</v>
      </c>
      <c r="BK117" s="220">
        <f>ROUND(I117*H117,2)</f>
        <v>0</v>
      </c>
      <c r="BL117" s="19" t="s">
        <v>153</v>
      </c>
      <c r="BM117" s="219" t="s">
        <v>1723</v>
      </c>
    </row>
    <row r="118" s="2" customFormat="1">
      <c r="A118" s="40"/>
      <c r="B118" s="41"/>
      <c r="C118" s="42"/>
      <c r="D118" s="239" t="s">
        <v>555</v>
      </c>
      <c r="E118" s="42"/>
      <c r="F118" s="270" t="s">
        <v>1724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555</v>
      </c>
      <c r="AU118" s="19" t="s">
        <v>85</v>
      </c>
    </row>
    <row r="119" s="2" customFormat="1" ht="21.75" customHeight="1">
      <c r="A119" s="40"/>
      <c r="B119" s="41"/>
      <c r="C119" s="207" t="s">
        <v>241</v>
      </c>
      <c r="D119" s="207" t="s">
        <v>149</v>
      </c>
      <c r="E119" s="208" t="s">
        <v>1725</v>
      </c>
      <c r="F119" s="209" t="s">
        <v>1726</v>
      </c>
      <c r="G119" s="210" t="s">
        <v>772</v>
      </c>
      <c r="H119" s="211">
        <v>14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46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153</v>
      </c>
      <c r="AT119" s="219" t="s">
        <v>149</v>
      </c>
      <c r="AU119" s="219" t="s">
        <v>85</v>
      </c>
      <c r="AY119" s="19" t="s">
        <v>147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83</v>
      </c>
      <c r="BK119" s="220">
        <f>ROUND(I119*H119,2)</f>
        <v>0</v>
      </c>
      <c r="BL119" s="19" t="s">
        <v>153</v>
      </c>
      <c r="BM119" s="219" t="s">
        <v>1727</v>
      </c>
    </row>
    <row r="120" s="2" customFormat="1" ht="21.75" customHeight="1">
      <c r="A120" s="40"/>
      <c r="B120" s="41"/>
      <c r="C120" s="207" t="s">
        <v>7</v>
      </c>
      <c r="D120" s="207" t="s">
        <v>149</v>
      </c>
      <c r="E120" s="208" t="s">
        <v>1728</v>
      </c>
      <c r="F120" s="209" t="s">
        <v>1729</v>
      </c>
      <c r="G120" s="210" t="s">
        <v>278</v>
      </c>
      <c r="H120" s="211">
        <v>30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46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153</v>
      </c>
      <c r="AT120" s="219" t="s">
        <v>149</v>
      </c>
      <c r="AU120" s="219" t="s">
        <v>85</v>
      </c>
      <c r="AY120" s="19" t="s">
        <v>147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83</v>
      </c>
      <c r="BK120" s="220">
        <f>ROUND(I120*H120,2)</f>
        <v>0</v>
      </c>
      <c r="BL120" s="19" t="s">
        <v>153</v>
      </c>
      <c r="BM120" s="219" t="s">
        <v>1730</v>
      </c>
    </row>
    <row r="121" s="2" customFormat="1" ht="16.5" customHeight="1">
      <c r="A121" s="40"/>
      <c r="B121" s="41"/>
      <c r="C121" s="226" t="s">
        <v>975</v>
      </c>
      <c r="D121" s="226" t="s">
        <v>212</v>
      </c>
      <c r="E121" s="227" t="s">
        <v>1731</v>
      </c>
      <c r="F121" s="228" t="s">
        <v>1732</v>
      </c>
      <c r="G121" s="229" t="s">
        <v>278</v>
      </c>
      <c r="H121" s="230">
        <v>30</v>
      </c>
      <c r="I121" s="231"/>
      <c r="J121" s="232">
        <f>ROUND(I121*H121,2)</f>
        <v>0</v>
      </c>
      <c r="K121" s="233"/>
      <c r="L121" s="234"/>
      <c r="M121" s="235" t="s">
        <v>19</v>
      </c>
      <c r="N121" s="236" t="s">
        <v>46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186</v>
      </c>
      <c r="AT121" s="219" t="s">
        <v>212</v>
      </c>
      <c r="AU121" s="219" t="s">
        <v>85</v>
      </c>
      <c r="AY121" s="19" t="s">
        <v>147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83</v>
      </c>
      <c r="BK121" s="220">
        <f>ROUND(I121*H121,2)</f>
        <v>0</v>
      </c>
      <c r="BL121" s="19" t="s">
        <v>153</v>
      </c>
      <c r="BM121" s="219" t="s">
        <v>1733</v>
      </c>
    </row>
    <row r="122" s="2" customFormat="1">
      <c r="A122" s="40"/>
      <c r="B122" s="41"/>
      <c r="C122" s="42"/>
      <c r="D122" s="239" t="s">
        <v>555</v>
      </c>
      <c r="E122" s="42"/>
      <c r="F122" s="270" t="s">
        <v>1724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555</v>
      </c>
      <c r="AU122" s="19" t="s">
        <v>85</v>
      </c>
    </row>
    <row r="123" s="2" customFormat="1" ht="21.75" customHeight="1">
      <c r="A123" s="40"/>
      <c r="B123" s="41"/>
      <c r="C123" s="207" t="s">
        <v>1734</v>
      </c>
      <c r="D123" s="207" t="s">
        <v>149</v>
      </c>
      <c r="E123" s="208" t="s">
        <v>1735</v>
      </c>
      <c r="F123" s="209" t="s">
        <v>1736</v>
      </c>
      <c r="G123" s="210" t="s">
        <v>772</v>
      </c>
      <c r="H123" s="211">
        <v>32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46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153</v>
      </c>
      <c r="AT123" s="219" t="s">
        <v>149</v>
      </c>
      <c r="AU123" s="219" t="s">
        <v>85</v>
      </c>
      <c r="AY123" s="19" t="s">
        <v>147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83</v>
      </c>
      <c r="BK123" s="220">
        <f>ROUND(I123*H123,2)</f>
        <v>0</v>
      </c>
      <c r="BL123" s="19" t="s">
        <v>153</v>
      </c>
      <c r="BM123" s="219" t="s">
        <v>1737</v>
      </c>
    </row>
    <row r="124" s="2" customFormat="1" ht="16.5" customHeight="1">
      <c r="A124" s="40"/>
      <c r="B124" s="41"/>
      <c r="C124" s="207" t="s">
        <v>1738</v>
      </c>
      <c r="D124" s="207" t="s">
        <v>149</v>
      </c>
      <c r="E124" s="208" t="s">
        <v>1739</v>
      </c>
      <c r="F124" s="209" t="s">
        <v>1740</v>
      </c>
      <c r="G124" s="210" t="s">
        <v>772</v>
      </c>
      <c r="H124" s="211">
        <v>5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46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153</v>
      </c>
      <c r="AT124" s="219" t="s">
        <v>149</v>
      </c>
      <c r="AU124" s="219" t="s">
        <v>85</v>
      </c>
      <c r="AY124" s="19" t="s">
        <v>147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83</v>
      </c>
      <c r="BK124" s="220">
        <f>ROUND(I124*H124,2)</f>
        <v>0</v>
      </c>
      <c r="BL124" s="19" t="s">
        <v>153</v>
      </c>
      <c r="BM124" s="219" t="s">
        <v>1741</v>
      </c>
    </row>
    <row r="125" s="2" customFormat="1" ht="21.75" customHeight="1">
      <c r="A125" s="40"/>
      <c r="B125" s="41"/>
      <c r="C125" s="226" t="s">
        <v>1572</v>
      </c>
      <c r="D125" s="226" t="s">
        <v>212</v>
      </c>
      <c r="E125" s="227" t="s">
        <v>1742</v>
      </c>
      <c r="F125" s="228" t="s">
        <v>1743</v>
      </c>
      <c r="G125" s="229" t="s">
        <v>772</v>
      </c>
      <c r="H125" s="230">
        <v>2</v>
      </c>
      <c r="I125" s="231"/>
      <c r="J125" s="232">
        <f>ROUND(I125*H125,2)</f>
        <v>0</v>
      </c>
      <c r="K125" s="233"/>
      <c r="L125" s="234"/>
      <c r="M125" s="235" t="s">
        <v>19</v>
      </c>
      <c r="N125" s="236" t="s">
        <v>46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186</v>
      </c>
      <c r="AT125" s="219" t="s">
        <v>212</v>
      </c>
      <c r="AU125" s="219" t="s">
        <v>85</v>
      </c>
      <c r="AY125" s="19" t="s">
        <v>147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83</v>
      </c>
      <c r="BK125" s="220">
        <f>ROUND(I125*H125,2)</f>
        <v>0</v>
      </c>
      <c r="BL125" s="19" t="s">
        <v>153</v>
      </c>
      <c r="BM125" s="219" t="s">
        <v>1744</v>
      </c>
    </row>
    <row r="126" s="2" customFormat="1">
      <c r="A126" s="40"/>
      <c r="B126" s="41"/>
      <c r="C126" s="42"/>
      <c r="D126" s="239" t="s">
        <v>555</v>
      </c>
      <c r="E126" s="42"/>
      <c r="F126" s="270" t="s">
        <v>1745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555</v>
      </c>
      <c r="AU126" s="19" t="s">
        <v>85</v>
      </c>
    </row>
    <row r="127" s="2" customFormat="1" ht="16.5" customHeight="1">
      <c r="A127" s="40"/>
      <c r="B127" s="41"/>
      <c r="C127" s="207" t="s">
        <v>996</v>
      </c>
      <c r="D127" s="207" t="s">
        <v>149</v>
      </c>
      <c r="E127" s="208" t="s">
        <v>1746</v>
      </c>
      <c r="F127" s="209" t="s">
        <v>1747</v>
      </c>
      <c r="G127" s="210" t="s">
        <v>772</v>
      </c>
      <c r="H127" s="211">
        <v>50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46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153</v>
      </c>
      <c r="AT127" s="219" t="s">
        <v>149</v>
      </c>
      <c r="AU127" s="219" t="s">
        <v>85</v>
      </c>
      <c r="AY127" s="19" t="s">
        <v>147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83</v>
      </c>
      <c r="BK127" s="220">
        <f>ROUND(I127*H127,2)</f>
        <v>0</v>
      </c>
      <c r="BL127" s="19" t="s">
        <v>153</v>
      </c>
      <c r="BM127" s="219" t="s">
        <v>1748</v>
      </c>
    </row>
    <row r="128" s="2" customFormat="1" ht="24.15" customHeight="1">
      <c r="A128" s="40"/>
      <c r="B128" s="41"/>
      <c r="C128" s="207" t="s">
        <v>1749</v>
      </c>
      <c r="D128" s="207" t="s">
        <v>149</v>
      </c>
      <c r="E128" s="208" t="s">
        <v>1750</v>
      </c>
      <c r="F128" s="209" t="s">
        <v>1751</v>
      </c>
      <c r="G128" s="210" t="s">
        <v>1696</v>
      </c>
      <c r="H128" s="211">
        <v>1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46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153</v>
      </c>
      <c r="AT128" s="219" t="s">
        <v>149</v>
      </c>
      <c r="AU128" s="219" t="s">
        <v>85</v>
      </c>
      <c r="AY128" s="19" t="s">
        <v>147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83</v>
      </c>
      <c r="BK128" s="220">
        <f>ROUND(I128*H128,2)</f>
        <v>0</v>
      </c>
      <c r="BL128" s="19" t="s">
        <v>153</v>
      </c>
      <c r="BM128" s="219" t="s">
        <v>1752</v>
      </c>
    </row>
    <row r="129" s="2" customFormat="1" ht="16.5" customHeight="1">
      <c r="A129" s="40"/>
      <c r="B129" s="41"/>
      <c r="C129" s="226" t="s">
        <v>1753</v>
      </c>
      <c r="D129" s="226" t="s">
        <v>212</v>
      </c>
      <c r="E129" s="227" t="s">
        <v>1754</v>
      </c>
      <c r="F129" s="228" t="s">
        <v>1755</v>
      </c>
      <c r="G129" s="229" t="s">
        <v>1756</v>
      </c>
      <c r="H129" s="230">
        <v>1</v>
      </c>
      <c r="I129" s="231"/>
      <c r="J129" s="232">
        <f>ROUND(I129*H129,2)</f>
        <v>0</v>
      </c>
      <c r="K129" s="233"/>
      <c r="L129" s="234"/>
      <c r="M129" s="235" t="s">
        <v>19</v>
      </c>
      <c r="N129" s="236" t="s">
        <v>46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186</v>
      </c>
      <c r="AT129" s="219" t="s">
        <v>212</v>
      </c>
      <c r="AU129" s="219" t="s">
        <v>85</v>
      </c>
      <c r="AY129" s="19" t="s">
        <v>147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83</v>
      </c>
      <c r="BK129" s="220">
        <f>ROUND(I129*H129,2)</f>
        <v>0</v>
      </c>
      <c r="BL129" s="19" t="s">
        <v>153</v>
      </c>
      <c r="BM129" s="219" t="s">
        <v>1757</v>
      </c>
    </row>
    <row r="130" s="2" customFormat="1" ht="37.8" customHeight="1">
      <c r="A130" s="40"/>
      <c r="B130" s="41"/>
      <c r="C130" s="207" t="s">
        <v>1758</v>
      </c>
      <c r="D130" s="207" t="s">
        <v>149</v>
      </c>
      <c r="E130" s="208" t="s">
        <v>1759</v>
      </c>
      <c r="F130" s="209" t="s">
        <v>1760</v>
      </c>
      <c r="G130" s="210" t="s">
        <v>278</v>
      </c>
      <c r="H130" s="211">
        <v>85.799999999999997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46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0.00062</v>
      </c>
      <c r="T130" s="218">
        <f>S130*H130</f>
        <v>0.053196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964</v>
      </c>
      <c r="AT130" s="219" t="s">
        <v>149</v>
      </c>
      <c r="AU130" s="219" t="s">
        <v>85</v>
      </c>
      <c r="AY130" s="19" t="s">
        <v>147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83</v>
      </c>
      <c r="BK130" s="220">
        <f>ROUND(I130*H130,2)</f>
        <v>0</v>
      </c>
      <c r="BL130" s="19" t="s">
        <v>964</v>
      </c>
      <c r="BM130" s="219" t="s">
        <v>1761</v>
      </c>
    </row>
    <row r="131" s="2" customFormat="1">
      <c r="A131" s="40"/>
      <c r="B131" s="41"/>
      <c r="C131" s="42"/>
      <c r="D131" s="221" t="s">
        <v>155</v>
      </c>
      <c r="E131" s="42"/>
      <c r="F131" s="222" t="s">
        <v>1762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155</v>
      </c>
      <c r="AU131" s="19" t="s">
        <v>85</v>
      </c>
    </row>
    <row r="132" s="13" customFormat="1">
      <c r="A132" s="13"/>
      <c r="B132" s="237"/>
      <c r="C132" s="238"/>
      <c r="D132" s="239" t="s">
        <v>217</v>
      </c>
      <c r="E132" s="258" t="s">
        <v>19</v>
      </c>
      <c r="F132" s="240" t="s">
        <v>1669</v>
      </c>
      <c r="G132" s="238"/>
      <c r="H132" s="241">
        <v>85.799999999999997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217</v>
      </c>
      <c r="AU132" s="247" t="s">
        <v>85</v>
      </c>
      <c r="AV132" s="13" t="s">
        <v>85</v>
      </c>
      <c r="AW132" s="13" t="s">
        <v>37</v>
      </c>
      <c r="AX132" s="13" t="s">
        <v>83</v>
      </c>
      <c r="AY132" s="247" t="s">
        <v>147</v>
      </c>
    </row>
    <row r="133" s="2" customFormat="1" ht="37.8" customHeight="1">
      <c r="A133" s="40"/>
      <c r="B133" s="41"/>
      <c r="C133" s="207" t="s">
        <v>1763</v>
      </c>
      <c r="D133" s="207" t="s">
        <v>149</v>
      </c>
      <c r="E133" s="208" t="s">
        <v>1764</v>
      </c>
      <c r="F133" s="209" t="s">
        <v>1765</v>
      </c>
      <c r="G133" s="210" t="s">
        <v>278</v>
      </c>
      <c r="H133" s="211">
        <v>760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46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0.00062</v>
      </c>
      <c r="T133" s="218">
        <f>S133*H133</f>
        <v>0.47120000000000001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964</v>
      </c>
      <c r="AT133" s="219" t="s">
        <v>149</v>
      </c>
      <c r="AU133" s="219" t="s">
        <v>85</v>
      </c>
      <c r="AY133" s="19" t="s">
        <v>147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83</v>
      </c>
      <c r="BK133" s="220">
        <f>ROUND(I133*H133,2)</f>
        <v>0</v>
      </c>
      <c r="BL133" s="19" t="s">
        <v>964</v>
      </c>
      <c r="BM133" s="219" t="s">
        <v>1766</v>
      </c>
    </row>
    <row r="134" s="2" customFormat="1">
      <c r="A134" s="40"/>
      <c r="B134" s="41"/>
      <c r="C134" s="42"/>
      <c r="D134" s="221" t="s">
        <v>155</v>
      </c>
      <c r="E134" s="42"/>
      <c r="F134" s="222" t="s">
        <v>1767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155</v>
      </c>
      <c r="AU134" s="19" t="s">
        <v>85</v>
      </c>
    </row>
    <row r="135" s="13" customFormat="1">
      <c r="A135" s="13"/>
      <c r="B135" s="237"/>
      <c r="C135" s="238"/>
      <c r="D135" s="239" t="s">
        <v>217</v>
      </c>
      <c r="E135" s="258" t="s">
        <v>19</v>
      </c>
      <c r="F135" s="240" t="s">
        <v>1768</v>
      </c>
      <c r="G135" s="238"/>
      <c r="H135" s="241">
        <v>760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217</v>
      </c>
      <c r="AU135" s="247" t="s">
        <v>85</v>
      </c>
      <c r="AV135" s="13" t="s">
        <v>85</v>
      </c>
      <c r="AW135" s="13" t="s">
        <v>37</v>
      </c>
      <c r="AX135" s="13" t="s">
        <v>83</v>
      </c>
      <c r="AY135" s="247" t="s">
        <v>147</v>
      </c>
    </row>
    <row r="136" s="2" customFormat="1" ht="24.15" customHeight="1">
      <c r="A136" s="40"/>
      <c r="B136" s="41"/>
      <c r="C136" s="207" t="s">
        <v>1769</v>
      </c>
      <c r="D136" s="207" t="s">
        <v>149</v>
      </c>
      <c r="E136" s="208" t="s">
        <v>1770</v>
      </c>
      <c r="F136" s="209" t="s">
        <v>1771</v>
      </c>
      <c r="G136" s="210" t="s">
        <v>772</v>
      </c>
      <c r="H136" s="211">
        <v>310</v>
      </c>
      <c r="I136" s="212"/>
      <c r="J136" s="213">
        <f>ROUND(I136*H136,2)</f>
        <v>0</v>
      </c>
      <c r="K136" s="214"/>
      <c r="L136" s="46"/>
      <c r="M136" s="215" t="s">
        <v>19</v>
      </c>
      <c r="N136" s="216" t="s">
        <v>46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0.00025000000000000001</v>
      </c>
      <c r="T136" s="218">
        <f>S136*H136</f>
        <v>0.077499999999999999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964</v>
      </c>
      <c r="AT136" s="219" t="s">
        <v>149</v>
      </c>
      <c r="AU136" s="219" t="s">
        <v>85</v>
      </c>
      <c r="AY136" s="19" t="s">
        <v>147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83</v>
      </c>
      <c r="BK136" s="220">
        <f>ROUND(I136*H136,2)</f>
        <v>0</v>
      </c>
      <c r="BL136" s="19" t="s">
        <v>964</v>
      </c>
      <c r="BM136" s="219" t="s">
        <v>1772</v>
      </c>
    </row>
    <row r="137" s="2" customFormat="1">
      <c r="A137" s="40"/>
      <c r="B137" s="41"/>
      <c r="C137" s="42"/>
      <c r="D137" s="221" t="s">
        <v>155</v>
      </c>
      <c r="E137" s="42"/>
      <c r="F137" s="222" t="s">
        <v>1773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155</v>
      </c>
      <c r="AU137" s="19" t="s">
        <v>85</v>
      </c>
    </row>
    <row r="138" s="13" customFormat="1">
      <c r="A138" s="13"/>
      <c r="B138" s="237"/>
      <c r="C138" s="238"/>
      <c r="D138" s="239" t="s">
        <v>217</v>
      </c>
      <c r="E138" s="258" t="s">
        <v>19</v>
      </c>
      <c r="F138" s="240" t="s">
        <v>1774</v>
      </c>
      <c r="G138" s="238"/>
      <c r="H138" s="241">
        <v>310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217</v>
      </c>
      <c r="AU138" s="247" t="s">
        <v>85</v>
      </c>
      <c r="AV138" s="13" t="s">
        <v>85</v>
      </c>
      <c r="AW138" s="13" t="s">
        <v>37</v>
      </c>
      <c r="AX138" s="13" t="s">
        <v>83</v>
      </c>
      <c r="AY138" s="247" t="s">
        <v>147</v>
      </c>
    </row>
    <row r="139" s="2" customFormat="1" ht="24.15" customHeight="1">
      <c r="A139" s="40"/>
      <c r="B139" s="41"/>
      <c r="C139" s="207" t="s">
        <v>986</v>
      </c>
      <c r="D139" s="207" t="s">
        <v>149</v>
      </c>
      <c r="E139" s="208" t="s">
        <v>1775</v>
      </c>
      <c r="F139" s="209" t="s">
        <v>1776</v>
      </c>
      <c r="G139" s="210" t="s">
        <v>772</v>
      </c>
      <c r="H139" s="211">
        <v>380</v>
      </c>
      <c r="I139" s="212"/>
      <c r="J139" s="213">
        <f>ROUND(I139*H139,2)</f>
        <v>0</v>
      </c>
      <c r="K139" s="214"/>
      <c r="L139" s="46"/>
      <c r="M139" s="215" t="s">
        <v>19</v>
      </c>
      <c r="N139" s="216" t="s">
        <v>46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0.00027999999999999998</v>
      </c>
      <c r="T139" s="218">
        <f>S139*H139</f>
        <v>0.1064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964</v>
      </c>
      <c r="AT139" s="219" t="s">
        <v>149</v>
      </c>
      <c r="AU139" s="219" t="s">
        <v>85</v>
      </c>
      <c r="AY139" s="19" t="s">
        <v>147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83</v>
      </c>
      <c r="BK139" s="220">
        <f>ROUND(I139*H139,2)</f>
        <v>0</v>
      </c>
      <c r="BL139" s="19" t="s">
        <v>964</v>
      </c>
      <c r="BM139" s="219" t="s">
        <v>1777</v>
      </c>
    </row>
    <row r="140" s="2" customFormat="1">
      <c r="A140" s="40"/>
      <c r="B140" s="41"/>
      <c r="C140" s="42"/>
      <c r="D140" s="221" t="s">
        <v>155</v>
      </c>
      <c r="E140" s="42"/>
      <c r="F140" s="222" t="s">
        <v>1778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155</v>
      </c>
      <c r="AU140" s="19" t="s">
        <v>85</v>
      </c>
    </row>
    <row r="141" s="13" customFormat="1">
      <c r="A141" s="13"/>
      <c r="B141" s="237"/>
      <c r="C141" s="238"/>
      <c r="D141" s="239" t="s">
        <v>217</v>
      </c>
      <c r="E141" s="258" t="s">
        <v>19</v>
      </c>
      <c r="F141" s="240" t="s">
        <v>1670</v>
      </c>
      <c r="G141" s="238"/>
      <c r="H141" s="241">
        <v>380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217</v>
      </c>
      <c r="AU141" s="247" t="s">
        <v>85</v>
      </c>
      <c r="AV141" s="13" t="s">
        <v>85</v>
      </c>
      <c r="AW141" s="13" t="s">
        <v>37</v>
      </c>
      <c r="AX141" s="13" t="s">
        <v>83</v>
      </c>
      <c r="AY141" s="247" t="s">
        <v>147</v>
      </c>
    </row>
    <row r="142" s="2" customFormat="1" ht="24.15" customHeight="1">
      <c r="A142" s="40"/>
      <c r="B142" s="41"/>
      <c r="C142" s="207" t="s">
        <v>1779</v>
      </c>
      <c r="D142" s="207" t="s">
        <v>149</v>
      </c>
      <c r="E142" s="208" t="s">
        <v>1780</v>
      </c>
      <c r="F142" s="209" t="s">
        <v>1781</v>
      </c>
      <c r="G142" s="210" t="s">
        <v>772</v>
      </c>
      <c r="H142" s="211">
        <v>26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46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0.00021000000000000001</v>
      </c>
      <c r="T142" s="218">
        <f>S142*H142</f>
        <v>0.0054600000000000004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964</v>
      </c>
      <c r="AT142" s="219" t="s">
        <v>149</v>
      </c>
      <c r="AU142" s="219" t="s">
        <v>85</v>
      </c>
      <c r="AY142" s="19" t="s">
        <v>147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83</v>
      </c>
      <c r="BK142" s="220">
        <f>ROUND(I142*H142,2)</f>
        <v>0</v>
      </c>
      <c r="BL142" s="19" t="s">
        <v>964</v>
      </c>
      <c r="BM142" s="219" t="s">
        <v>1782</v>
      </c>
    </row>
    <row r="143" s="2" customFormat="1">
      <c r="A143" s="40"/>
      <c r="B143" s="41"/>
      <c r="C143" s="42"/>
      <c r="D143" s="221" t="s">
        <v>155</v>
      </c>
      <c r="E143" s="42"/>
      <c r="F143" s="222" t="s">
        <v>1783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155</v>
      </c>
      <c r="AU143" s="19" t="s">
        <v>85</v>
      </c>
    </row>
    <row r="144" s="13" customFormat="1">
      <c r="A144" s="13"/>
      <c r="B144" s="237"/>
      <c r="C144" s="238"/>
      <c r="D144" s="239" t="s">
        <v>217</v>
      </c>
      <c r="E144" s="258" t="s">
        <v>19</v>
      </c>
      <c r="F144" s="240" t="s">
        <v>996</v>
      </c>
      <c r="G144" s="238"/>
      <c r="H144" s="241">
        <v>26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217</v>
      </c>
      <c r="AU144" s="247" t="s">
        <v>85</v>
      </c>
      <c r="AV144" s="13" t="s">
        <v>85</v>
      </c>
      <c r="AW144" s="13" t="s">
        <v>37</v>
      </c>
      <c r="AX144" s="13" t="s">
        <v>83</v>
      </c>
      <c r="AY144" s="247" t="s">
        <v>147</v>
      </c>
    </row>
    <row r="145" s="2" customFormat="1" ht="24.15" customHeight="1">
      <c r="A145" s="40"/>
      <c r="B145" s="41"/>
      <c r="C145" s="207" t="s">
        <v>1784</v>
      </c>
      <c r="D145" s="207" t="s">
        <v>149</v>
      </c>
      <c r="E145" s="208" t="s">
        <v>1785</v>
      </c>
      <c r="F145" s="209" t="s">
        <v>1786</v>
      </c>
      <c r="G145" s="210" t="s">
        <v>772</v>
      </c>
      <c r="H145" s="211">
        <v>13</v>
      </c>
      <c r="I145" s="212"/>
      <c r="J145" s="213">
        <f>ROUND(I145*H145,2)</f>
        <v>0</v>
      </c>
      <c r="K145" s="214"/>
      <c r="L145" s="46"/>
      <c r="M145" s="215" t="s">
        <v>19</v>
      </c>
      <c r="N145" s="216" t="s">
        <v>46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0.0025999999999999999</v>
      </c>
      <c r="T145" s="218">
        <f>S145*H145</f>
        <v>0.033799999999999997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964</v>
      </c>
      <c r="AT145" s="219" t="s">
        <v>149</v>
      </c>
      <c r="AU145" s="219" t="s">
        <v>85</v>
      </c>
      <c r="AY145" s="19" t="s">
        <v>147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83</v>
      </c>
      <c r="BK145" s="220">
        <f>ROUND(I145*H145,2)</f>
        <v>0</v>
      </c>
      <c r="BL145" s="19" t="s">
        <v>964</v>
      </c>
      <c r="BM145" s="219" t="s">
        <v>1787</v>
      </c>
    </row>
    <row r="146" s="2" customFormat="1">
      <c r="A146" s="40"/>
      <c r="B146" s="41"/>
      <c r="C146" s="42"/>
      <c r="D146" s="221" t="s">
        <v>155</v>
      </c>
      <c r="E146" s="42"/>
      <c r="F146" s="222" t="s">
        <v>1788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155</v>
      </c>
      <c r="AU146" s="19" t="s">
        <v>85</v>
      </c>
    </row>
    <row r="147" s="13" customFormat="1">
      <c r="A147" s="13"/>
      <c r="B147" s="237"/>
      <c r="C147" s="238"/>
      <c r="D147" s="239" t="s">
        <v>217</v>
      </c>
      <c r="E147" s="258" t="s">
        <v>19</v>
      </c>
      <c r="F147" s="240" t="s">
        <v>211</v>
      </c>
      <c r="G147" s="238"/>
      <c r="H147" s="241">
        <v>13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217</v>
      </c>
      <c r="AU147" s="247" t="s">
        <v>85</v>
      </c>
      <c r="AV147" s="13" t="s">
        <v>85</v>
      </c>
      <c r="AW147" s="13" t="s">
        <v>37</v>
      </c>
      <c r="AX147" s="13" t="s">
        <v>83</v>
      </c>
      <c r="AY147" s="247" t="s">
        <v>147</v>
      </c>
    </row>
    <row r="148" s="2" customFormat="1" ht="16.5" customHeight="1">
      <c r="A148" s="40"/>
      <c r="B148" s="41"/>
      <c r="C148" s="207" t="s">
        <v>253</v>
      </c>
      <c r="D148" s="207" t="s">
        <v>149</v>
      </c>
      <c r="E148" s="208" t="s">
        <v>1789</v>
      </c>
      <c r="F148" s="209" t="s">
        <v>951</v>
      </c>
      <c r="G148" s="210" t="s">
        <v>1756</v>
      </c>
      <c r="H148" s="211">
        <v>1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46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153</v>
      </c>
      <c r="AT148" s="219" t="s">
        <v>149</v>
      </c>
      <c r="AU148" s="219" t="s">
        <v>85</v>
      </c>
      <c r="AY148" s="19" t="s">
        <v>147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83</v>
      </c>
      <c r="BK148" s="220">
        <f>ROUND(I148*H148,2)</f>
        <v>0</v>
      </c>
      <c r="BL148" s="19" t="s">
        <v>153</v>
      </c>
      <c r="BM148" s="219" t="s">
        <v>1790</v>
      </c>
    </row>
    <row r="149" s="2" customFormat="1" ht="16.5" customHeight="1">
      <c r="A149" s="40"/>
      <c r="B149" s="41"/>
      <c r="C149" s="207" t="s">
        <v>263</v>
      </c>
      <c r="D149" s="207" t="s">
        <v>149</v>
      </c>
      <c r="E149" s="208" t="s">
        <v>1791</v>
      </c>
      <c r="F149" s="209" t="s">
        <v>1792</v>
      </c>
      <c r="G149" s="210" t="s">
        <v>1793</v>
      </c>
      <c r="H149" s="211">
        <v>16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46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153</v>
      </c>
      <c r="AT149" s="219" t="s">
        <v>149</v>
      </c>
      <c r="AU149" s="219" t="s">
        <v>85</v>
      </c>
      <c r="AY149" s="19" t="s">
        <v>147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83</v>
      </c>
      <c r="BK149" s="220">
        <f>ROUND(I149*H149,2)</f>
        <v>0</v>
      </c>
      <c r="BL149" s="19" t="s">
        <v>153</v>
      </c>
      <c r="BM149" s="219" t="s">
        <v>1794</v>
      </c>
    </row>
    <row r="150" s="2" customFormat="1">
      <c r="A150" s="40"/>
      <c r="B150" s="41"/>
      <c r="C150" s="42"/>
      <c r="D150" s="239" t="s">
        <v>555</v>
      </c>
      <c r="E150" s="42"/>
      <c r="F150" s="270" t="s">
        <v>1795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555</v>
      </c>
      <c r="AU150" s="19" t="s">
        <v>85</v>
      </c>
    </row>
    <row r="151" s="2" customFormat="1" ht="16.5" customHeight="1">
      <c r="A151" s="40"/>
      <c r="B151" s="41"/>
      <c r="C151" s="207" t="s">
        <v>268</v>
      </c>
      <c r="D151" s="207" t="s">
        <v>149</v>
      </c>
      <c r="E151" s="208" t="s">
        <v>1796</v>
      </c>
      <c r="F151" s="209" t="s">
        <v>1797</v>
      </c>
      <c r="G151" s="210" t="s">
        <v>1798</v>
      </c>
      <c r="H151" s="211">
        <v>8</v>
      </c>
      <c r="I151" s="212"/>
      <c r="J151" s="213">
        <f>ROUND(I151*H151,2)</f>
        <v>0</v>
      </c>
      <c r="K151" s="214"/>
      <c r="L151" s="46"/>
      <c r="M151" s="215" t="s">
        <v>19</v>
      </c>
      <c r="N151" s="216" t="s">
        <v>46</v>
      </c>
      <c r="O151" s="86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153</v>
      </c>
      <c r="AT151" s="219" t="s">
        <v>149</v>
      </c>
      <c r="AU151" s="219" t="s">
        <v>85</v>
      </c>
      <c r="AY151" s="19" t="s">
        <v>147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83</v>
      </c>
      <c r="BK151" s="220">
        <f>ROUND(I151*H151,2)</f>
        <v>0</v>
      </c>
      <c r="BL151" s="19" t="s">
        <v>153</v>
      </c>
      <c r="BM151" s="219" t="s">
        <v>1799</v>
      </c>
    </row>
    <row r="152" s="12" customFormat="1" ht="25.92" customHeight="1">
      <c r="A152" s="12"/>
      <c r="B152" s="191"/>
      <c r="C152" s="192"/>
      <c r="D152" s="193" t="s">
        <v>74</v>
      </c>
      <c r="E152" s="194" t="s">
        <v>212</v>
      </c>
      <c r="F152" s="194" t="s">
        <v>1800</v>
      </c>
      <c r="G152" s="192"/>
      <c r="H152" s="192"/>
      <c r="I152" s="195"/>
      <c r="J152" s="196">
        <f>BK152</f>
        <v>0</v>
      </c>
      <c r="K152" s="192"/>
      <c r="L152" s="197"/>
      <c r="M152" s="198"/>
      <c r="N152" s="199"/>
      <c r="O152" s="199"/>
      <c r="P152" s="200">
        <f>P153</f>
        <v>0</v>
      </c>
      <c r="Q152" s="199"/>
      <c r="R152" s="200">
        <f>R153</f>
        <v>0.011180000000000001</v>
      </c>
      <c r="S152" s="199"/>
      <c r="T152" s="201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2" t="s">
        <v>162</v>
      </c>
      <c r="AT152" s="203" t="s">
        <v>74</v>
      </c>
      <c r="AU152" s="203" t="s">
        <v>75</v>
      </c>
      <c r="AY152" s="202" t="s">
        <v>147</v>
      </c>
      <c r="BK152" s="204">
        <f>BK153</f>
        <v>0</v>
      </c>
    </row>
    <row r="153" s="12" customFormat="1" ht="22.8" customHeight="1">
      <c r="A153" s="12"/>
      <c r="B153" s="191"/>
      <c r="C153" s="192"/>
      <c r="D153" s="193" t="s">
        <v>74</v>
      </c>
      <c r="E153" s="205" t="s">
        <v>1801</v>
      </c>
      <c r="F153" s="205" t="s">
        <v>1802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SUM(P154:P158)</f>
        <v>0</v>
      </c>
      <c r="Q153" s="199"/>
      <c r="R153" s="200">
        <f>SUM(R154:R158)</f>
        <v>0.011180000000000001</v>
      </c>
      <c r="S153" s="199"/>
      <c r="T153" s="201">
        <f>SUM(T154:T158)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162</v>
      </c>
      <c r="AT153" s="203" t="s">
        <v>74</v>
      </c>
      <c r="AU153" s="203" t="s">
        <v>83</v>
      </c>
      <c r="AY153" s="202" t="s">
        <v>147</v>
      </c>
      <c r="BK153" s="204">
        <f>SUM(BK154:BK158)</f>
        <v>0</v>
      </c>
    </row>
    <row r="154" s="2" customFormat="1" ht="24.15" customHeight="1">
      <c r="A154" s="40"/>
      <c r="B154" s="41"/>
      <c r="C154" s="207" t="s">
        <v>275</v>
      </c>
      <c r="D154" s="207" t="s">
        <v>149</v>
      </c>
      <c r="E154" s="208" t="s">
        <v>1803</v>
      </c>
      <c r="F154" s="209" t="s">
        <v>1804</v>
      </c>
      <c r="G154" s="210" t="s">
        <v>772</v>
      </c>
      <c r="H154" s="211">
        <v>13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46</v>
      </c>
      <c r="O154" s="86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574</v>
      </c>
      <c r="AT154" s="219" t="s">
        <v>149</v>
      </c>
      <c r="AU154" s="219" t="s">
        <v>85</v>
      </c>
      <c r="AY154" s="19" t="s">
        <v>147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83</v>
      </c>
      <c r="BK154" s="220">
        <f>ROUND(I154*H154,2)</f>
        <v>0</v>
      </c>
      <c r="BL154" s="19" t="s">
        <v>574</v>
      </c>
      <c r="BM154" s="219" t="s">
        <v>1805</v>
      </c>
    </row>
    <row r="155" s="2" customFormat="1">
      <c r="A155" s="40"/>
      <c r="B155" s="41"/>
      <c r="C155" s="42"/>
      <c r="D155" s="221" t="s">
        <v>155</v>
      </c>
      <c r="E155" s="42"/>
      <c r="F155" s="222" t="s">
        <v>1806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155</v>
      </c>
      <c r="AU155" s="19" t="s">
        <v>85</v>
      </c>
    </row>
    <row r="156" s="2" customFormat="1" ht="16.5" customHeight="1">
      <c r="A156" s="40"/>
      <c r="B156" s="41"/>
      <c r="C156" s="226" t="s">
        <v>283</v>
      </c>
      <c r="D156" s="226" t="s">
        <v>212</v>
      </c>
      <c r="E156" s="227" t="s">
        <v>1807</v>
      </c>
      <c r="F156" s="228" t="s">
        <v>1808</v>
      </c>
      <c r="G156" s="229" t="s">
        <v>772</v>
      </c>
      <c r="H156" s="230">
        <v>13</v>
      </c>
      <c r="I156" s="231"/>
      <c r="J156" s="232">
        <f>ROUND(I156*H156,2)</f>
        <v>0</v>
      </c>
      <c r="K156" s="233"/>
      <c r="L156" s="234"/>
      <c r="M156" s="235" t="s">
        <v>19</v>
      </c>
      <c r="N156" s="236" t="s">
        <v>46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1043</v>
      </c>
      <c r="AT156" s="219" t="s">
        <v>212</v>
      </c>
      <c r="AU156" s="219" t="s">
        <v>85</v>
      </c>
      <c r="AY156" s="19" t="s">
        <v>147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83</v>
      </c>
      <c r="BK156" s="220">
        <f>ROUND(I156*H156,2)</f>
        <v>0</v>
      </c>
      <c r="BL156" s="19" t="s">
        <v>1043</v>
      </c>
      <c r="BM156" s="219" t="s">
        <v>1809</v>
      </c>
    </row>
    <row r="157" s="2" customFormat="1" ht="16.5" customHeight="1">
      <c r="A157" s="40"/>
      <c r="B157" s="41"/>
      <c r="C157" s="226" t="s">
        <v>302</v>
      </c>
      <c r="D157" s="226" t="s">
        <v>212</v>
      </c>
      <c r="E157" s="227" t="s">
        <v>1810</v>
      </c>
      <c r="F157" s="228" t="s">
        <v>1811</v>
      </c>
      <c r="G157" s="229" t="s">
        <v>772</v>
      </c>
      <c r="H157" s="230">
        <v>26</v>
      </c>
      <c r="I157" s="231"/>
      <c r="J157" s="232">
        <f>ROUND(I157*H157,2)</f>
        <v>0</v>
      </c>
      <c r="K157" s="233"/>
      <c r="L157" s="234"/>
      <c r="M157" s="235" t="s">
        <v>19</v>
      </c>
      <c r="N157" s="236" t="s">
        <v>46</v>
      </c>
      <c r="O157" s="86"/>
      <c r="P157" s="217">
        <f>O157*H157</f>
        <v>0</v>
      </c>
      <c r="Q157" s="217">
        <v>0.00032000000000000003</v>
      </c>
      <c r="R157" s="217">
        <f>Q157*H157</f>
        <v>0.008320000000000001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1043</v>
      </c>
      <c r="AT157" s="219" t="s">
        <v>212</v>
      </c>
      <c r="AU157" s="219" t="s">
        <v>85</v>
      </c>
      <c r="AY157" s="19" t="s">
        <v>147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83</v>
      </c>
      <c r="BK157" s="220">
        <f>ROUND(I157*H157,2)</f>
        <v>0</v>
      </c>
      <c r="BL157" s="19" t="s">
        <v>1043</v>
      </c>
      <c r="BM157" s="219" t="s">
        <v>1812</v>
      </c>
    </row>
    <row r="158" s="2" customFormat="1" ht="24.15" customHeight="1">
      <c r="A158" s="40"/>
      <c r="B158" s="41"/>
      <c r="C158" s="226" t="s">
        <v>307</v>
      </c>
      <c r="D158" s="226" t="s">
        <v>212</v>
      </c>
      <c r="E158" s="227" t="s">
        <v>1813</v>
      </c>
      <c r="F158" s="228" t="s">
        <v>1814</v>
      </c>
      <c r="G158" s="229" t="s">
        <v>772</v>
      </c>
      <c r="H158" s="230">
        <v>26</v>
      </c>
      <c r="I158" s="231"/>
      <c r="J158" s="232">
        <f>ROUND(I158*H158,2)</f>
        <v>0</v>
      </c>
      <c r="K158" s="233"/>
      <c r="L158" s="234"/>
      <c r="M158" s="274" t="s">
        <v>19</v>
      </c>
      <c r="N158" s="275" t="s">
        <v>46</v>
      </c>
      <c r="O158" s="276"/>
      <c r="P158" s="277">
        <f>O158*H158</f>
        <v>0</v>
      </c>
      <c r="Q158" s="277">
        <v>0.00011</v>
      </c>
      <c r="R158" s="277">
        <f>Q158*H158</f>
        <v>0.0028600000000000001</v>
      </c>
      <c r="S158" s="277">
        <v>0</v>
      </c>
      <c r="T158" s="27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1043</v>
      </c>
      <c r="AT158" s="219" t="s">
        <v>212</v>
      </c>
      <c r="AU158" s="219" t="s">
        <v>85</v>
      </c>
      <c r="AY158" s="19" t="s">
        <v>147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83</v>
      </c>
      <c r="BK158" s="220">
        <f>ROUND(I158*H158,2)</f>
        <v>0</v>
      </c>
      <c r="BL158" s="19" t="s">
        <v>1043</v>
      </c>
      <c r="BM158" s="219" t="s">
        <v>1815</v>
      </c>
    </row>
    <row r="159" s="2" customFormat="1" ht="6.96" customHeight="1">
      <c r="A159" s="40"/>
      <c r="B159" s="61"/>
      <c r="C159" s="62"/>
      <c r="D159" s="62"/>
      <c r="E159" s="62"/>
      <c r="F159" s="62"/>
      <c r="G159" s="62"/>
      <c r="H159" s="62"/>
      <c r="I159" s="62"/>
      <c r="J159" s="62"/>
      <c r="K159" s="62"/>
      <c r="L159" s="46"/>
      <c r="M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</sheetData>
  <sheetProtection sheet="1" autoFilter="0" formatColumns="0" formatRows="0" objects="1" scenarios="1" spinCount="100000" saltValue="zgznApSHWL0g5l4XhILdY2oPq0nwkR0ibUv5jRUxG/8eV81Ce9rHoGMpfWPzi/FnV0xK6gyYd2rZmRBYvqG+0A==" hashValue="TUT3/QyVwzhS3sX9/DjFfJylmmeTJd/YLow96fFIzizEc16dT3Jmvu69ny41t57fA4l8Tysxlajf4uoMczAd1g==" algorithmName="SHA-512" password="CC35"/>
  <autoFilter ref="C82:K15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2/741410021"/>
    <hyperlink ref="F131" r:id="rId2" display="https://podminky.urs.cz/item/CS_URS_2023_02/741421813"/>
    <hyperlink ref="F134" r:id="rId3" display="https://podminky.urs.cz/item/CS_URS_2023_02/741421823"/>
    <hyperlink ref="F137" r:id="rId4" display="https://podminky.urs.cz/item/CS_URS_2023_02/741421843"/>
    <hyperlink ref="F140" r:id="rId5" display="https://podminky.urs.cz/item/CS_URS_2023_02/741421855"/>
    <hyperlink ref="F143" r:id="rId6" display="https://podminky.urs.cz/item/CS_URS_2023_02/741421861"/>
    <hyperlink ref="F146" r:id="rId7" display="https://podminky.urs.cz/item/CS_URS_2023_02/741421873"/>
    <hyperlink ref="F155" r:id="rId8" display="https://podminky.urs.cz/item/CS_URS_2023_02/2102204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OA Vlašim – Dokončení PD – Revitalizace obvodového pláště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1816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104</v>
      </c>
      <c r="G12" s="40"/>
      <c r="H12" s="40"/>
      <c r="I12" s="134" t="s">
        <v>23</v>
      </c>
      <c r="J12" s="139" t="str">
        <f>'Rekapitulace stavby'!AN8</f>
        <v>19. 10. 2023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104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ROUND(J95,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ROUND((SUM(BE95:BE710)),  2)</f>
        <v>0</v>
      </c>
      <c r="G33" s="40"/>
      <c r="H33" s="40"/>
      <c r="I33" s="150">
        <v>0.20999999999999999</v>
      </c>
      <c r="J33" s="149">
        <f>ROUND(((SUM(BE95:BE710))*I33),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ROUND((SUM(BF95:BF710)),  2)</f>
        <v>0</v>
      </c>
      <c r="G34" s="40"/>
      <c r="H34" s="40"/>
      <c r="I34" s="150">
        <v>0.12</v>
      </c>
      <c r="J34" s="149">
        <f>ROUND(((SUM(BF95:BF710))*I34),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ROUND((SUM(BG95:BG710)),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ROUND((SUM(BH95:BH710)),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ROUND((SUM(BI95:BI710)),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OA Vlašim – Dokončení PD – Revitalizace obvodového pláště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Budova Tělocvičny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Obchodní akademie, Vlašim</v>
      </c>
      <c r="G52" s="42"/>
      <c r="H52" s="42"/>
      <c r="I52" s="34" t="s">
        <v>23</v>
      </c>
      <c r="J52" s="74" t="str">
        <f>IF(J12="","",J12)</f>
        <v>19. 10. 2023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Obchodní akademie, Vlašim</v>
      </c>
      <c r="G54" s="42"/>
      <c r="H54" s="42"/>
      <c r="I54" s="34" t="s">
        <v>33</v>
      </c>
      <c r="J54" s="38" t="str">
        <f>E21</f>
        <v xml:space="preserve">Saffron  Universe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Saffron  Universe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J96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111</v>
      </c>
      <c r="E61" s="176"/>
      <c r="F61" s="176"/>
      <c r="G61" s="176"/>
      <c r="H61" s="176"/>
      <c r="I61" s="176"/>
      <c r="J61" s="177">
        <f>J97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112</v>
      </c>
      <c r="E62" s="176"/>
      <c r="F62" s="176"/>
      <c r="G62" s="176"/>
      <c r="H62" s="176"/>
      <c r="I62" s="176"/>
      <c r="J62" s="177">
        <f>J118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113</v>
      </c>
      <c r="E63" s="176"/>
      <c r="F63" s="176"/>
      <c r="G63" s="176"/>
      <c r="H63" s="176"/>
      <c r="I63" s="176"/>
      <c r="J63" s="177">
        <f>J442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114</v>
      </c>
      <c r="E64" s="176"/>
      <c r="F64" s="176"/>
      <c r="G64" s="176"/>
      <c r="H64" s="176"/>
      <c r="I64" s="176"/>
      <c r="J64" s="177">
        <f>J446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115</v>
      </c>
      <c r="E65" s="176"/>
      <c r="F65" s="176"/>
      <c r="G65" s="176"/>
      <c r="H65" s="176"/>
      <c r="I65" s="176"/>
      <c r="J65" s="177">
        <f>J515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116</v>
      </c>
      <c r="E66" s="176"/>
      <c r="F66" s="176"/>
      <c r="G66" s="176"/>
      <c r="H66" s="176"/>
      <c r="I66" s="176"/>
      <c r="J66" s="177">
        <f>J521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117</v>
      </c>
      <c r="E67" s="176"/>
      <c r="F67" s="176"/>
      <c r="G67" s="176"/>
      <c r="H67" s="176"/>
      <c r="I67" s="176"/>
      <c r="J67" s="177">
        <f>J533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118</v>
      </c>
      <c r="E68" s="170"/>
      <c r="F68" s="170"/>
      <c r="G68" s="170"/>
      <c r="H68" s="170"/>
      <c r="I68" s="170"/>
      <c r="J68" s="171">
        <f>J536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119</v>
      </c>
      <c r="E69" s="176"/>
      <c r="F69" s="176"/>
      <c r="G69" s="176"/>
      <c r="H69" s="176"/>
      <c r="I69" s="176"/>
      <c r="J69" s="177">
        <f>J537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120</v>
      </c>
      <c r="E70" s="176"/>
      <c r="F70" s="176"/>
      <c r="G70" s="176"/>
      <c r="H70" s="176"/>
      <c r="I70" s="176"/>
      <c r="J70" s="177">
        <f>J550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125</v>
      </c>
      <c r="E71" s="176"/>
      <c r="F71" s="176"/>
      <c r="G71" s="176"/>
      <c r="H71" s="176"/>
      <c r="I71" s="176"/>
      <c r="J71" s="177">
        <f>J565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126</v>
      </c>
      <c r="E72" s="176"/>
      <c r="F72" s="176"/>
      <c r="G72" s="176"/>
      <c r="H72" s="176"/>
      <c r="I72" s="176"/>
      <c r="J72" s="177">
        <f>J580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128</v>
      </c>
      <c r="E73" s="176"/>
      <c r="F73" s="176"/>
      <c r="G73" s="176"/>
      <c r="H73" s="176"/>
      <c r="I73" s="176"/>
      <c r="J73" s="177">
        <f>J674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73"/>
      <c r="C74" s="174"/>
      <c r="D74" s="175" t="s">
        <v>129</v>
      </c>
      <c r="E74" s="176"/>
      <c r="F74" s="176"/>
      <c r="G74" s="176"/>
      <c r="H74" s="176"/>
      <c r="I74" s="176"/>
      <c r="J74" s="177">
        <f>J683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130</v>
      </c>
      <c r="E75" s="176"/>
      <c r="F75" s="176"/>
      <c r="G75" s="176"/>
      <c r="H75" s="176"/>
      <c r="I75" s="176"/>
      <c r="J75" s="177">
        <f>J699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132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62" t="str">
        <f>E7</f>
        <v>OA Vlašim – Dokončení PD – Revitalizace obvodového pláště</v>
      </c>
      <c r="F85" s="34"/>
      <c r="G85" s="34"/>
      <c r="H85" s="34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102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SO 02 - Budova Tělocvičny</v>
      </c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>Obchodní akademie, Vlašim</v>
      </c>
      <c r="G89" s="42"/>
      <c r="H89" s="42"/>
      <c r="I89" s="34" t="s">
        <v>23</v>
      </c>
      <c r="J89" s="74" t="str">
        <f>IF(J12="","",J12)</f>
        <v>19. 10. 2023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5.65" customHeight="1">
      <c r="A91" s="40"/>
      <c r="B91" s="41"/>
      <c r="C91" s="34" t="s">
        <v>25</v>
      </c>
      <c r="D91" s="42"/>
      <c r="E91" s="42"/>
      <c r="F91" s="29" t="str">
        <f>E15</f>
        <v>Obchodní akademie, Vlašim</v>
      </c>
      <c r="G91" s="42"/>
      <c r="H91" s="42"/>
      <c r="I91" s="34" t="s">
        <v>33</v>
      </c>
      <c r="J91" s="38" t="str">
        <f>E21</f>
        <v xml:space="preserve">Saffron  Universe s.r.o.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31</v>
      </c>
      <c r="D92" s="42"/>
      <c r="E92" s="42"/>
      <c r="F92" s="29" t="str">
        <f>IF(E18="","",E18)</f>
        <v>Vyplň údaj</v>
      </c>
      <c r="G92" s="42"/>
      <c r="H92" s="42"/>
      <c r="I92" s="34" t="s">
        <v>38</v>
      </c>
      <c r="J92" s="38" t="str">
        <f>E24</f>
        <v xml:space="preserve">Saffron  Universe s.r.o.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9"/>
      <c r="B94" s="180"/>
      <c r="C94" s="181" t="s">
        <v>133</v>
      </c>
      <c r="D94" s="182" t="s">
        <v>60</v>
      </c>
      <c r="E94" s="182" t="s">
        <v>56</v>
      </c>
      <c r="F94" s="182" t="s">
        <v>57</v>
      </c>
      <c r="G94" s="182" t="s">
        <v>134</v>
      </c>
      <c r="H94" s="182" t="s">
        <v>135</v>
      </c>
      <c r="I94" s="182" t="s">
        <v>136</v>
      </c>
      <c r="J94" s="183" t="s">
        <v>107</v>
      </c>
      <c r="K94" s="184" t="s">
        <v>137</v>
      </c>
      <c r="L94" s="185"/>
      <c r="M94" s="94" t="s">
        <v>19</v>
      </c>
      <c r="N94" s="95" t="s">
        <v>45</v>
      </c>
      <c r="O94" s="95" t="s">
        <v>138</v>
      </c>
      <c r="P94" s="95" t="s">
        <v>139</v>
      </c>
      <c r="Q94" s="95" t="s">
        <v>140</v>
      </c>
      <c r="R94" s="95" t="s">
        <v>141</v>
      </c>
      <c r="S94" s="95" t="s">
        <v>142</v>
      </c>
      <c r="T94" s="96" t="s">
        <v>143</v>
      </c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</row>
    <row r="95" s="2" customFormat="1" ht="22.8" customHeight="1">
      <c r="A95" s="40"/>
      <c r="B95" s="41"/>
      <c r="C95" s="101" t="s">
        <v>144</v>
      </c>
      <c r="D95" s="42"/>
      <c r="E95" s="42"/>
      <c r="F95" s="42"/>
      <c r="G95" s="42"/>
      <c r="H95" s="42"/>
      <c r="I95" s="42"/>
      <c r="J95" s="186">
        <f>BK95</f>
        <v>0</v>
      </c>
      <c r="K95" s="42"/>
      <c r="L95" s="46"/>
      <c r="M95" s="97"/>
      <c r="N95" s="187"/>
      <c r="O95" s="98"/>
      <c r="P95" s="188">
        <f>P96+P536</f>
        <v>0</v>
      </c>
      <c r="Q95" s="98"/>
      <c r="R95" s="188">
        <f>R96+R536</f>
        <v>30.055021900000007</v>
      </c>
      <c r="S95" s="98"/>
      <c r="T95" s="189">
        <f>T96+T536</f>
        <v>11.9653958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74</v>
      </c>
      <c r="AU95" s="19" t="s">
        <v>108</v>
      </c>
      <c r="BK95" s="190">
        <f>BK96+BK536</f>
        <v>0</v>
      </c>
    </row>
    <row r="96" s="12" customFormat="1" ht="25.92" customHeight="1">
      <c r="A96" s="12"/>
      <c r="B96" s="191"/>
      <c r="C96" s="192"/>
      <c r="D96" s="193" t="s">
        <v>74</v>
      </c>
      <c r="E96" s="194" t="s">
        <v>145</v>
      </c>
      <c r="F96" s="194" t="s">
        <v>146</v>
      </c>
      <c r="G96" s="192"/>
      <c r="H96" s="192"/>
      <c r="I96" s="195"/>
      <c r="J96" s="196">
        <f>BK96</f>
        <v>0</v>
      </c>
      <c r="K96" s="192"/>
      <c r="L96" s="197"/>
      <c r="M96" s="198"/>
      <c r="N96" s="199"/>
      <c r="O96" s="199"/>
      <c r="P96" s="200">
        <f>P97+P118+P442+P446+P515+P521+P533</f>
        <v>0</v>
      </c>
      <c r="Q96" s="199"/>
      <c r="R96" s="200">
        <f>R97+R118+R442+R446+R515+R521+R533</f>
        <v>26.409257700000008</v>
      </c>
      <c r="S96" s="199"/>
      <c r="T96" s="201">
        <f>T97+T118+T442+T446+T515+T521+T533</f>
        <v>9.2057850000000006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83</v>
      </c>
      <c r="AT96" s="203" t="s">
        <v>74</v>
      </c>
      <c r="AU96" s="203" t="s">
        <v>75</v>
      </c>
      <c r="AY96" s="202" t="s">
        <v>147</v>
      </c>
      <c r="BK96" s="204">
        <f>BK97+BK118+BK442+BK446+BK515+BK521+BK533</f>
        <v>0</v>
      </c>
    </row>
    <row r="97" s="12" customFormat="1" ht="22.8" customHeight="1">
      <c r="A97" s="12"/>
      <c r="B97" s="191"/>
      <c r="C97" s="192"/>
      <c r="D97" s="193" t="s">
        <v>74</v>
      </c>
      <c r="E97" s="205" t="s">
        <v>162</v>
      </c>
      <c r="F97" s="205" t="s">
        <v>224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SUM(P98:P117)</f>
        <v>0</v>
      </c>
      <c r="Q97" s="199"/>
      <c r="R97" s="200">
        <f>SUM(R98:R117)</f>
        <v>0.048599999999999997</v>
      </c>
      <c r="S97" s="199"/>
      <c r="T97" s="201">
        <f>SUM(T98:T117)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83</v>
      </c>
      <c r="AT97" s="203" t="s">
        <v>74</v>
      </c>
      <c r="AU97" s="203" t="s">
        <v>83</v>
      </c>
      <c r="AY97" s="202" t="s">
        <v>147</v>
      </c>
      <c r="BK97" s="204">
        <f>SUM(BK98:BK117)</f>
        <v>0</v>
      </c>
    </row>
    <row r="98" s="2" customFormat="1" ht="37.8" customHeight="1">
      <c r="A98" s="40"/>
      <c r="B98" s="41"/>
      <c r="C98" s="207" t="s">
        <v>842</v>
      </c>
      <c r="D98" s="207" t="s">
        <v>149</v>
      </c>
      <c r="E98" s="208" t="s">
        <v>1817</v>
      </c>
      <c r="F98" s="209" t="s">
        <v>1818</v>
      </c>
      <c r="G98" s="210" t="s">
        <v>772</v>
      </c>
      <c r="H98" s="211">
        <v>2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46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153</v>
      </c>
      <c r="AT98" s="219" t="s">
        <v>149</v>
      </c>
      <c r="AU98" s="219" t="s">
        <v>85</v>
      </c>
      <c r="AY98" s="19" t="s">
        <v>147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83</v>
      </c>
      <c r="BK98" s="220">
        <f>ROUND(I98*H98,2)</f>
        <v>0</v>
      </c>
      <c r="BL98" s="19" t="s">
        <v>153</v>
      </c>
      <c r="BM98" s="219" t="s">
        <v>1819</v>
      </c>
    </row>
    <row r="99" s="2" customFormat="1">
      <c r="A99" s="40"/>
      <c r="B99" s="41"/>
      <c r="C99" s="42"/>
      <c r="D99" s="221" t="s">
        <v>155</v>
      </c>
      <c r="E99" s="42"/>
      <c r="F99" s="222" t="s">
        <v>1820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155</v>
      </c>
      <c r="AU99" s="19" t="s">
        <v>85</v>
      </c>
    </row>
    <row r="100" s="14" customFormat="1">
      <c r="A100" s="14"/>
      <c r="B100" s="248"/>
      <c r="C100" s="249"/>
      <c r="D100" s="239" t="s">
        <v>217</v>
      </c>
      <c r="E100" s="250" t="s">
        <v>19</v>
      </c>
      <c r="F100" s="251" t="s">
        <v>1821</v>
      </c>
      <c r="G100" s="249"/>
      <c r="H100" s="250" t="s">
        <v>19</v>
      </c>
      <c r="I100" s="252"/>
      <c r="J100" s="249"/>
      <c r="K100" s="249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217</v>
      </c>
      <c r="AU100" s="257" t="s">
        <v>85</v>
      </c>
      <c r="AV100" s="14" t="s">
        <v>83</v>
      </c>
      <c r="AW100" s="14" t="s">
        <v>37</v>
      </c>
      <c r="AX100" s="14" t="s">
        <v>75</v>
      </c>
      <c r="AY100" s="257" t="s">
        <v>147</v>
      </c>
    </row>
    <row r="101" s="14" customFormat="1">
      <c r="A101" s="14"/>
      <c r="B101" s="248"/>
      <c r="C101" s="249"/>
      <c r="D101" s="239" t="s">
        <v>217</v>
      </c>
      <c r="E101" s="250" t="s">
        <v>19</v>
      </c>
      <c r="F101" s="251" t="s">
        <v>1822</v>
      </c>
      <c r="G101" s="249"/>
      <c r="H101" s="250" t="s">
        <v>19</v>
      </c>
      <c r="I101" s="252"/>
      <c r="J101" s="249"/>
      <c r="K101" s="249"/>
      <c r="L101" s="253"/>
      <c r="M101" s="254"/>
      <c r="N101" s="255"/>
      <c r="O101" s="255"/>
      <c r="P101" s="255"/>
      <c r="Q101" s="255"/>
      <c r="R101" s="255"/>
      <c r="S101" s="255"/>
      <c r="T101" s="25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7" t="s">
        <v>217</v>
      </c>
      <c r="AU101" s="257" t="s">
        <v>85</v>
      </c>
      <c r="AV101" s="14" t="s">
        <v>83</v>
      </c>
      <c r="AW101" s="14" t="s">
        <v>37</v>
      </c>
      <c r="AX101" s="14" t="s">
        <v>75</v>
      </c>
      <c r="AY101" s="257" t="s">
        <v>147</v>
      </c>
    </row>
    <row r="102" s="13" customFormat="1">
      <c r="A102" s="13"/>
      <c r="B102" s="237"/>
      <c r="C102" s="238"/>
      <c r="D102" s="239" t="s">
        <v>217</v>
      </c>
      <c r="E102" s="258" t="s">
        <v>19</v>
      </c>
      <c r="F102" s="240" t="s">
        <v>85</v>
      </c>
      <c r="G102" s="238"/>
      <c r="H102" s="241">
        <v>2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7" t="s">
        <v>217</v>
      </c>
      <c r="AU102" s="247" t="s">
        <v>85</v>
      </c>
      <c r="AV102" s="13" t="s">
        <v>85</v>
      </c>
      <c r="AW102" s="13" t="s">
        <v>37</v>
      </c>
      <c r="AX102" s="13" t="s">
        <v>83</v>
      </c>
      <c r="AY102" s="247" t="s">
        <v>147</v>
      </c>
    </row>
    <row r="103" s="2" customFormat="1" ht="37.8" customHeight="1">
      <c r="A103" s="40"/>
      <c r="B103" s="41"/>
      <c r="C103" s="226" t="s">
        <v>849</v>
      </c>
      <c r="D103" s="226" t="s">
        <v>212</v>
      </c>
      <c r="E103" s="227" t="s">
        <v>1823</v>
      </c>
      <c r="F103" s="228" t="s">
        <v>1824</v>
      </c>
      <c r="G103" s="229" t="s">
        <v>772</v>
      </c>
      <c r="H103" s="230">
        <v>2</v>
      </c>
      <c r="I103" s="231"/>
      <c r="J103" s="232">
        <f>ROUND(I103*H103,2)</f>
        <v>0</v>
      </c>
      <c r="K103" s="233"/>
      <c r="L103" s="234"/>
      <c r="M103" s="235" t="s">
        <v>19</v>
      </c>
      <c r="N103" s="236" t="s">
        <v>46</v>
      </c>
      <c r="O103" s="86"/>
      <c r="P103" s="217">
        <f>O103*H103</f>
        <v>0</v>
      </c>
      <c r="Q103" s="217">
        <v>0.0045999999999999999</v>
      </c>
      <c r="R103" s="217">
        <f>Q103*H103</f>
        <v>0.0091999999999999998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186</v>
      </c>
      <c r="AT103" s="219" t="s">
        <v>212</v>
      </c>
      <c r="AU103" s="219" t="s">
        <v>85</v>
      </c>
      <c r="AY103" s="19" t="s">
        <v>147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83</v>
      </c>
      <c r="BK103" s="220">
        <f>ROUND(I103*H103,2)</f>
        <v>0</v>
      </c>
      <c r="BL103" s="19" t="s">
        <v>153</v>
      </c>
      <c r="BM103" s="219" t="s">
        <v>1825</v>
      </c>
    </row>
    <row r="104" s="14" customFormat="1">
      <c r="A104" s="14"/>
      <c r="B104" s="248"/>
      <c r="C104" s="249"/>
      <c r="D104" s="239" t="s">
        <v>217</v>
      </c>
      <c r="E104" s="250" t="s">
        <v>19</v>
      </c>
      <c r="F104" s="251" t="s">
        <v>1826</v>
      </c>
      <c r="G104" s="249"/>
      <c r="H104" s="250" t="s">
        <v>19</v>
      </c>
      <c r="I104" s="252"/>
      <c r="J104" s="249"/>
      <c r="K104" s="249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217</v>
      </c>
      <c r="AU104" s="257" t="s">
        <v>85</v>
      </c>
      <c r="AV104" s="14" t="s">
        <v>83</v>
      </c>
      <c r="AW104" s="14" t="s">
        <v>37</v>
      </c>
      <c r="AX104" s="14" t="s">
        <v>75</v>
      </c>
      <c r="AY104" s="257" t="s">
        <v>147</v>
      </c>
    </row>
    <row r="105" s="14" customFormat="1">
      <c r="A105" s="14"/>
      <c r="B105" s="248"/>
      <c r="C105" s="249"/>
      <c r="D105" s="239" t="s">
        <v>217</v>
      </c>
      <c r="E105" s="250" t="s">
        <v>19</v>
      </c>
      <c r="F105" s="251" t="s">
        <v>1822</v>
      </c>
      <c r="G105" s="249"/>
      <c r="H105" s="250" t="s">
        <v>19</v>
      </c>
      <c r="I105" s="252"/>
      <c r="J105" s="249"/>
      <c r="K105" s="249"/>
      <c r="L105" s="253"/>
      <c r="M105" s="254"/>
      <c r="N105" s="255"/>
      <c r="O105" s="255"/>
      <c r="P105" s="255"/>
      <c r="Q105" s="255"/>
      <c r="R105" s="255"/>
      <c r="S105" s="255"/>
      <c r="T105" s="25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7" t="s">
        <v>217</v>
      </c>
      <c r="AU105" s="257" t="s">
        <v>85</v>
      </c>
      <c r="AV105" s="14" t="s">
        <v>83</v>
      </c>
      <c r="AW105" s="14" t="s">
        <v>37</v>
      </c>
      <c r="AX105" s="14" t="s">
        <v>75</v>
      </c>
      <c r="AY105" s="257" t="s">
        <v>147</v>
      </c>
    </row>
    <row r="106" s="13" customFormat="1">
      <c r="A106" s="13"/>
      <c r="B106" s="237"/>
      <c r="C106" s="238"/>
      <c r="D106" s="239" t="s">
        <v>217</v>
      </c>
      <c r="E106" s="258" t="s">
        <v>19</v>
      </c>
      <c r="F106" s="240" t="s">
        <v>85</v>
      </c>
      <c r="G106" s="238"/>
      <c r="H106" s="241">
        <v>2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217</v>
      </c>
      <c r="AU106" s="247" t="s">
        <v>85</v>
      </c>
      <c r="AV106" s="13" t="s">
        <v>85</v>
      </c>
      <c r="AW106" s="13" t="s">
        <v>37</v>
      </c>
      <c r="AX106" s="13" t="s">
        <v>83</v>
      </c>
      <c r="AY106" s="247" t="s">
        <v>147</v>
      </c>
    </row>
    <row r="107" s="2" customFormat="1" ht="24.15" customHeight="1">
      <c r="A107" s="40"/>
      <c r="B107" s="41"/>
      <c r="C107" s="226" t="s">
        <v>855</v>
      </c>
      <c r="D107" s="226" t="s">
        <v>212</v>
      </c>
      <c r="E107" s="227" t="s">
        <v>1827</v>
      </c>
      <c r="F107" s="228" t="s">
        <v>1828</v>
      </c>
      <c r="G107" s="229" t="s">
        <v>772</v>
      </c>
      <c r="H107" s="230">
        <v>2</v>
      </c>
      <c r="I107" s="231"/>
      <c r="J107" s="232">
        <f>ROUND(I107*H107,2)</f>
        <v>0</v>
      </c>
      <c r="K107" s="233"/>
      <c r="L107" s="234"/>
      <c r="M107" s="235" t="s">
        <v>19</v>
      </c>
      <c r="N107" s="236" t="s">
        <v>46</v>
      </c>
      <c r="O107" s="86"/>
      <c r="P107" s="217">
        <f>O107*H107</f>
        <v>0</v>
      </c>
      <c r="Q107" s="217">
        <v>0.00059999999999999995</v>
      </c>
      <c r="R107" s="217">
        <f>Q107*H107</f>
        <v>0.0011999999999999999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186</v>
      </c>
      <c r="AT107" s="219" t="s">
        <v>212</v>
      </c>
      <c r="AU107" s="219" t="s">
        <v>85</v>
      </c>
      <c r="AY107" s="19" t="s">
        <v>147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83</v>
      </c>
      <c r="BK107" s="220">
        <f>ROUND(I107*H107,2)</f>
        <v>0</v>
      </c>
      <c r="BL107" s="19" t="s">
        <v>153</v>
      </c>
      <c r="BM107" s="219" t="s">
        <v>1829</v>
      </c>
    </row>
    <row r="108" s="14" customFormat="1">
      <c r="A108" s="14"/>
      <c r="B108" s="248"/>
      <c r="C108" s="249"/>
      <c r="D108" s="239" t="s">
        <v>217</v>
      </c>
      <c r="E108" s="250" t="s">
        <v>19</v>
      </c>
      <c r="F108" s="251" t="s">
        <v>1821</v>
      </c>
      <c r="G108" s="249"/>
      <c r="H108" s="250" t="s">
        <v>19</v>
      </c>
      <c r="I108" s="252"/>
      <c r="J108" s="249"/>
      <c r="K108" s="249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217</v>
      </c>
      <c r="AU108" s="257" t="s">
        <v>85</v>
      </c>
      <c r="AV108" s="14" t="s">
        <v>83</v>
      </c>
      <c r="AW108" s="14" t="s">
        <v>37</v>
      </c>
      <c r="AX108" s="14" t="s">
        <v>75</v>
      </c>
      <c r="AY108" s="257" t="s">
        <v>147</v>
      </c>
    </row>
    <row r="109" s="14" customFormat="1">
      <c r="A109" s="14"/>
      <c r="B109" s="248"/>
      <c r="C109" s="249"/>
      <c r="D109" s="239" t="s">
        <v>217</v>
      </c>
      <c r="E109" s="250" t="s">
        <v>19</v>
      </c>
      <c r="F109" s="251" t="s">
        <v>1830</v>
      </c>
      <c r="G109" s="249"/>
      <c r="H109" s="250" t="s">
        <v>19</v>
      </c>
      <c r="I109" s="252"/>
      <c r="J109" s="249"/>
      <c r="K109" s="249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217</v>
      </c>
      <c r="AU109" s="257" t="s">
        <v>85</v>
      </c>
      <c r="AV109" s="14" t="s">
        <v>83</v>
      </c>
      <c r="AW109" s="14" t="s">
        <v>37</v>
      </c>
      <c r="AX109" s="14" t="s">
        <v>75</v>
      </c>
      <c r="AY109" s="257" t="s">
        <v>147</v>
      </c>
    </row>
    <row r="110" s="13" customFormat="1">
      <c r="A110" s="13"/>
      <c r="B110" s="237"/>
      <c r="C110" s="238"/>
      <c r="D110" s="239" t="s">
        <v>217</v>
      </c>
      <c r="E110" s="258" t="s">
        <v>19</v>
      </c>
      <c r="F110" s="240" t="s">
        <v>85</v>
      </c>
      <c r="G110" s="238"/>
      <c r="H110" s="241">
        <v>2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7" t="s">
        <v>217</v>
      </c>
      <c r="AU110" s="247" t="s">
        <v>85</v>
      </c>
      <c r="AV110" s="13" t="s">
        <v>85</v>
      </c>
      <c r="AW110" s="13" t="s">
        <v>37</v>
      </c>
      <c r="AX110" s="13" t="s">
        <v>83</v>
      </c>
      <c r="AY110" s="247" t="s">
        <v>147</v>
      </c>
    </row>
    <row r="111" s="2" customFormat="1" ht="37.8" customHeight="1">
      <c r="A111" s="40"/>
      <c r="B111" s="41"/>
      <c r="C111" s="207" t="s">
        <v>862</v>
      </c>
      <c r="D111" s="207" t="s">
        <v>149</v>
      </c>
      <c r="E111" s="208" t="s">
        <v>1831</v>
      </c>
      <c r="F111" s="209" t="s">
        <v>1832</v>
      </c>
      <c r="G111" s="210" t="s">
        <v>278</v>
      </c>
      <c r="H111" s="211">
        <v>4.7999999999999998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46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153</v>
      </c>
      <c r="AT111" s="219" t="s">
        <v>149</v>
      </c>
      <c r="AU111" s="219" t="s">
        <v>85</v>
      </c>
      <c r="AY111" s="19" t="s">
        <v>147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83</v>
      </c>
      <c r="BK111" s="220">
        <f>ROUND(I111*H111,2)</f>
        <v>0</v>
      </c>
      <c r="BL111" s="19" t="s">
        <v>153</v>
      </c>
      <c r="BM111" s="219" t="s">
        <v>1833</v>
      </c>
    </row>
    <row r="112" s="2" customFormat="1">
      <c r="A112" s="40"/>
      <c r="B112" s="41"/>
      <c r="C112" s="42"/>
      <c r="D112" s="221" t="s">
        <v>155</v>
      </c>
      <c r="E112" s="42"/>
      <c r="F112" s="222" t="s">
        <v>1834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155</v>
      </c>
      <c r="AU112" s="19" t="s">
        <v>85</v>
      </c>
    </row>
    <row r="113" s="14" customFormat="1">
      <c r="A113" s="14"/>
      <c r="B113" s="248"/>
      <c r="C113" s="249"/>
      <c r="D113" s="239" t="s">
        <v>217</v>
      </c>
      <c r="E113" s="250" t="s">
        <v>19</v>
      </c>
      <c r="F113" s="251" t="s">
        <v>1835</v>
      </c>
      <c r="G113" s="249"/>
      <c r="H113" s="250" t="s">
        <v>19</v>
      </c>
      <c r="I113" s="252"/>
      <c r="J113" s="249"/>
      <c r="K113" s="249"/>
      <c r="L113" s="253"/>
      <c r="M113" s="254"/>
      <c r="N113" s="255"/>
      <c r="O113" s="255"/>
      <c r="P113" s="255"/>
      <c r="Q113" s="255"/>
      <c r="R113" s="255"/>
      <c r="S113" s="255"/>
      <c r="T113" s="25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7" t="s">
        <v>217</v>
      </c>
      <c r="AU113" s="257" t="s">
        <v>85</v>
      </c>
      <c r="AV113" s="14" t="s">
        <v>83</v>
      </c>
      <c r="AW113" s="14" t="s">
        <v>37</v>
      </c>
      <c r="AX113" s="14" t="s">
        <v>75</v>
      </c>
      <c r="AY113" s="257" t="s">
        <v>147</v>
      </c>
    </row>
    <row r="114" s="13" customFormat="1">
      <c r="A114" s="13"/>
      <c r="B114" s="237"/>
      <c r="C114" s="238"/>
      <c r="D114" s="239" t="s">
        <v>217</v>
      </c>
      <c r="E114" s="258" t="s">
        <v>19</v>
      </c>
      <c r="F114" s="240" t="s">
        <v>1836</v>
      </c>
      <c r="G114" s="238"/>
      <c r="H114" s="241">
        <v>4.7999999999999998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7" t="s">
        <v>217</v>
      </c>
      <c r="AU114" s="247" t="s">
        <v>85</v>
      </c>
      <c r="AV114" s="13" t="s">
        <v>85</v>
      </c>
      <c r="AW114" s="13" t="s">
        <v>37</v>
      </c>
      <c r="AX114" s="13" t="s">
        <v>83</v>
      </c>
      <c r="AY114" s="247" t="s">
        <v>147</v>
      </c>
    </row>
    <row r="115" s="2" customFormat="1" ht="44.25" customHeight="1">
      <c r="A115" s="40"/>
      <c r="B115" s="41"/>
      <c r="C115" s="226" t="s">
        <v>869</v>
      </c>
      <c r="D115" s="226" t="s">
        <v>212</v>
      </c>
      <c r="E115" s="227" t="s">
        <v>1837</v>
      </c>
      <c r="F115" s="228" t="s">
        <v>1838</v>
      </c>
      <c r="G115" s="229" t="s">
        <v>772</v>
      </c>
      <c r="H115" s="230">
        <v>2</v>
      </c>
      <c r="I115" s="231"/>
      <c r="J115" s="232">
        <f>ROUND(I115*H115,2)</f>
        <v>0</v>
      </c>
      <c r="K115" s="233"/>
      <c r="L115" s="234"/>
      <c r="M115" s="235" t="s">
        <v>19</v>
      </c>
      <c r="N115" s="236" t="s">
        <v>46</v>
      </c>
      <c r="O115" s="86"/>
      <c r="P115" s="217">
        <f>O115*H115</f>
        <v>0</v>
      </c>
      <c r="Q115" s="217">
        <v>0.019099999999999999</v>
      </c>
      <c r="R115" s="217">
        <f>Q115*H115</f>
        <v>0.038199999999999998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186</v>
      </c>
      <c r="AT115" s="219" t="s">
        <v>212</v>
      </c>
      <c r="AU115" s="219" t="s">
        <v>85</v>
      </c>
      <c r="AY115" s="19" t="s">
        <v>147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83</v>
      </c>
      <c r="BK115" s="220">
        <f>ROUND(I115*H115,2)</f>
        <v>0</v>
      </c>
      <c r="BL115" s="19" t="s">
        <v>153</v>
      </c>
      <c r="BM115" s="219" t="s">
        <v>1839</v>
      </c>
    </row>
    <row r="116" s="14" customFormat="1">
      <c r="A116" s="14"/>
      <c r="B116" s="248"/>
      <c r="C116" s="249"/>
      <c r="D116" s="239" t="s">
        <v>217</v>
      </c>
      <c r="E116" s="250" t="s">
        <v>19</v>
      </c>
      <c r="F116" s="251" t="s">
        <v>1840</v>
      </c>
      <c r="G116" s="249"/>
      <c r="H116" s="250" t="s">
        <v>19</v>
      </c>
      <c r="I116" s="252"/>
      <c r="J116" s="249"/>
      <c r="K116" s="249"/>
      <c r="L116" s="253"/>
      <c r="M116" s="254"/>
      <c r="N116" s="255"/>
      <c r="O116" s="255"/>
      <c r="P116" s="255"/>
      <c r="Q116" s="255"/>
      <c r="R116" s="255"/>
      <c r="S116" s="255"/>
      <c r="T116" s="25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7" t="s">
        <v>217</v>
      </c>
      <c r="AU116" s="257" t="s">
        <v>85</v>
      </c>
      <c r="AV116" s="14" t="s">
        <v>83</v>
      </c>
      <c r="AW116" s="14" t="s">
        <v>37</v>
      </c>
      <c r="AX116" s="14" t="s">
        <v>75</v>
      </c>
      <c r="AY116" s="257" t="s">
        <v>147</v>
      </c>
    </row>
    <row r="117" s="13" customFormat="1">
      <c r="A117" s="13"/>
      <c r="B117" s="237"/>
      <c r="C117" s="238"/>
      <c r="D117" s="239" t="s">
        <v>217</v>
      </c>
      <c r="E117" s="258" t="s">
        <v>19</v>
      </c>
      <c r="F117" s="240" t="s">
        <v>85</v>
      </c>
      <c r="G117" s="238"/>
      <c r="H117" s="241">
        <v>2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7" t="s">
        <v>217</v>
      </c>
      <c r="AU117" s="247" t="s">
        <v>85</v>
      </c>
      <c r="AV117" s="13" t="s">
        <v>85</v>
      </c>
      <c r="AW117" s="13" t="s">
        <v>37</v>
      </c>
      <c r="AX117" s="13" t="s">
        <v>83</v>
      </c>
      <c r="AY117" s="247" t="s">
        <v>147</v>
      </c>
    </row>
    <row r="118" s="12" customFormat="1" ht="22.8" customHeight="1">
      <c r="A118" s="12"/>
      <c r="B118" s="191"/>
      <c r="C118" s="192"/>
      <c r="D118" s="193" t="s">
        <v>74</v>
      </c>
      <c r="E118" s="205" t="s">
        <v>176</v>
      </c>
      <c r="F118" s="205" t="s">
        <v>252</v>
      </c>
      <c r="G118" s="192"/>
      <c r="H118" s="192"/>
      <c r="I118" s="195"/>
      <c r="J118" s="206">
        <f>BK118</f>
        <v>0</v>
      </c>
      <c r="K118" s="192"/>
      <c r="L118" s="197"/>
      <c r="M118" s="198"/>
      <c r="N118" s="199"/>
      <c r="O118" s="199"/>
      <c r="P118" s="200">
        <f>SUM(P119:P441)</f>
        <v>0</v>
      </c>
      <c r="Q118" s="199"/>
      <c r="R118" s="200">
        <f>SUM(R119:R441)</f>
        <v>26.337977700000007</v>
      </c>
      <c r="S118" s="199"/>
      <c r="T118" s="201">
        <f>SUM(T119:T441)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83</v>
      </c>
      <c r="AT118" s="203" t="s">
        <v>74</v>
      </c>
      <c r="AU118" s="203" t="s">
        <v>83</v>
      </c>
      <c r="AY118" s="202" t="s">
        <v>147</v>
      </c>
      <c r="BK118" s="204">
        <f>SUM(BK119:BK441)</f>
        <v>0</v>
      </c>
    </row>
    <row r="119" s="2" customFormat="1" ht="78" customHeight="1">
      <c r="A119" s="40"/>
      <c r="B119" s="41"/>
      <c r="C119" s="207" t="s">
        <v>83</v>
      </c>
      <c r="D119" s="207" t="s">
        <v>149</v>
      </c>
      <c r="E119" s="208" t="s">
        <v>1841</v>
      </c>
      <c r="F119" s="209" t="s">
        <v>1842</v>
      </c>
      <c r="G119" s="210" t="s">
        <v>159</v>
      </c>
      <c r="H119" s="211">
        <v>280.048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46</v>
      </c>
      <c r="O119" s="86"/>
      <c r="P119" s="217">
        <f>O119*H119</f>
        <v>0</v>
      </c>
      <c r="Q119" s="217">
        <v>0.0117</v>
      </c>
      <c r="R119" s="217">
        <f>Q119*H119</f>
        <v>3.2765616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153</v>
      </c>
      <c r="AT119" s="219" t="s">
        <v>149</v>
      </c>
      <c r="AU119" s="219" t="s">
        <v>85</v>
      </c>
      <c r="AY119" s="19" t="s">
        <v>147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83</v>
      </c>
      <c r="BK119" s="220">
        <f>ROUND(I119*H119,2)</f>
        <v>0</v>
      </c>
      <c r="BL119" s="19" t="s">
        <v>153</v>
      </c>
      <c r="BM119" s="219" t="s">
        <v>1843</v>
      </c>
    </row>
    <row r="120" s="2" customFormat="1">
      <c r="A120" s="40"/>
      <c r="B120" s="41"/>
      <c r="C120" s="42"/>
      <c r="D120" s="221" t="s">
        <v>155</v>
      </c>
      <c r="E120" s="42"/>
      <c r="F120" s="222" t="s">
        <v>1844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155</v>
      </c>
      <c r="AU120" s="19" t="s">
        <v>85</v>
      </c>
    </row>
    <row r="121" s="14" customFormat="1">
      <c r="A121" s="14"/>
      <c r="B121" s="248"/>
      <c r="C121" s="249"/>
      <c r="D121" s="239" t="s">
        <v>217</v>
      </c>
      <c r="E121" s="250" t="s">
        <v>19</v>
      </c>
      <c r="F121" s="251" t="s">
        <v>291</v>
      </c>
      <c r="G121" s="249"/>
      <c r="H121" s="250" t="s">
        <v>19</v>
      </c>
      <c r="I121" s="252"/>
      <c r="J121" s="249"/>
      <c r="K121" s="249"/>
      <c r="L121" s="253"/>
      <c r="M121" s="254"/>
      <c r="N121" s="255"/>
      <c r="O121" s="255"/>
      <c r="P121" s="255"/>
      <c r="Q121" s="255"/>
      <c r="R121" s="255"/>
      <c r="S121" s="255"/>
      <c r="T121" s="25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7" t="s">
        <v>217</v>
      </c>
      <c r="AU121" s="257" t="s">
        <v>85</v>
      </c>
      <c r="AV121" s="14" t="s">
        <v>83</v>
      </c>
      <c r="AW121" s="14" t="s">
        <v>37</v>
      </c>
      <c r="AX121" s="14" t="s">
        <v>75</v>
      </c>
      <c r="AY121" s="257" t="s">
        <v>147</v>
      </c>
    </row>
    <row r="122" s="13" customFormat="1">
      <c r="A122" s="13"/>
      <c r="B122" s="237"/>
      <c r="C122" s="238"/>
      <c r="D122" s="239" t="s">
        <v>217</v>
      </c>
      <c r="E122" s="258" t="s">
        <v>19</v>
      </c>
      <c r="F122" s="240" t="s">
        <v>1845</v>
      </c>
      <c r="G122" s="238"/>
      <c r="H122" s="241">
        <v>134.34299999999999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217</v>
      </c>
      <c r="AU122" s="247" t="s">
        <v>85</v>
      </c>
      <c r="AV122" s="13" t="s">
        <v>85</v>
      </c>
      <c r="AW122" s="13" t="s">
        <v>37</v>
      </c>
      <c r="AX122" s="13" t="s">
        <v>75</v>
      </c>
      <c r="AY122" s="247" t="s">
        <v>147</v>
      </c>
    </row>
    <row r="123" s="14" customFormat="1">
      <c r="A123" s="14"/>
      <c r="B123" s="248"/>
      <c r="C123" s="249"/>
      <c r="D123" s="239" t="s">
        <v>217</v>
      </c>
      <c r="E123" s="250" t="s">
        <v>19</v>
      </c>
      <c r="F123" s="251" t="s">
        <v>288</v>
      </c>
      <c r="G123" s="249"/>
      <c r="H123" s="250" t="s">
        <v>19</v>
      </c>
      <c r="I123" s="252"/>
      <c r="J123" s="249"/>
      <c r="K123" s="249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217</v>
      </c>
      <c r="AU123" s="257" t="s">
        <v>85</v>
      </c>
      <c r="AV123" s="14" t="s">
        <v>83</v>
      </c>
      <c r="AW123" s="14" t="s">
        <v>37</v>
      </c>
      <c r="AX123" s="14" t="s">
        <v>75</v>
      </c>
      <c r="AY123" s="257" t="s">
        <v>147</v>
      </c>
    </row>
    <row r="124" s="13" customFormat="1">
      <c r="A124" s="13"/>
      <c r="B124" s="237"/>
      <c r="C124" s="238"/>
      <c r="D124" s="239" t="s">
        <v>217</v>
      </c>
      <c r="E124" s="258" t="s">
        <v>19</v>
      </c>
      <c r="F124" s="240" t="s">
        <v>1846</v>
      </c>
      <c r="G124" s="238"/>
      <c r="H124" s="241">
        <v>145.70500000000001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217</v>
      </c>
      <c r="AU124" s="247" t="s">
        <v>85</v>
      </c>
      <c r="AV124" s="13" t="s">
        <v>85</v>
      </c>
      <c r="AW124" s="13" t="s">
        <v>37</v>
      </c>
      <c r="AX124" s="13" t="s">
        <v>75</v>
      </c>
      <c r="AY124" s="247" t="s">
        <v>147</v>
      </c>
    </row>
    <row r="125" s="15" customFormat="1">
      <c r="A125" s="15"/>
      <c r="B125" s="259"/>
      <c r="C125" s="260"/>
      <c r="D125" s="239" t="s">
        <v>217</v>
      </c>
      <c r="E125" s="261" t="s">
        <v>19</v>
      </c>
      <c r="F125" s="262" t="s">
        <v>233</v>
      </c>
      <c r="G125" s="260"/>
      <c r="H125" s="263">
        <v>280.048</v>
      </c>
      <c r="I125" s="264"/>
      <c r="J125" s="260"/>
      <c r="K125" s="260"/>
      <c r="L125" s="265"/>
      <c r="M125" s="266"/>
      <c r="N125" s="267"/>
      <c r="O125" s="267"/>
      <c r="P125" s="267"/>
      <c r="Q125" s="267"/>
      <c r="R125" s="267"/>
      <c r="S125" s="267"/>
      <c r="T125" s="26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9" t="s">
        <v>217</v>
      </c>
      <c r="AU125" s="269" t="s">
        <v>85</v>
      </c>
      <c r="AV125" s="15" t="s">
        <v>153</v>
      </c>
      <c r="AW125" s="15" t="s">
        <v>37</v>
      </c>
      <c r="AX125" s="15" t="s">
        <v>83</v>
      </c>
      <c r="AY125" s="269" t="s">
        <v>147</v>
      </c>
    </row>
    <row r="126" s="2" customFormat="1" ht="24.15" customHeight="1">
      <c r="A126" s="40"/>
      <c r="B126" s="41"/>
      <c r="C126" s="226" t="s">
        <v>85</v>
      </c>
      <c r="D126" s="226" t="s">
        <v>212</v>
      </c>
      <c r="E126" s="227" t="s">
        <v>1847</v>
      </c>
      <c r="F126" s="228" t="s">
        <v>1848</v>
      </c>
      <c r="G126" s="229" t="s">
        <v>159</v>
      </c>
      <c r="H126" s="230">
        <v>294.05000000000001</v>
      </c>
      <c r="I126" s="231"/>
      <c r="J126" s="232">
        <f>ROUND(I126*H126,2)</f>
        <v>0</v>
      </c>
      <c r="K126" s="233"/>
      <c r="L126" s="234"/>
      <c r="M126" s="235" t="s">
        <v>19</v>
      </c>
      <c r="N126" s="236" t="s">
        <v>46</v>
      </c>
      <c r="O126" s="86"/>
      <c r="P126" s="217">
        <f>O126*H126</f>
        <v>0</v>
      </c>
      <c r="Q126" s="217">
        <v>0.025000000000000001</v>
      </c>
      <c r="R126" s="217">
        <f>Q126*H126</f>
        <v>7.3512500000000003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186</v>
      </c>
      <c r="AT126" s="219" t="s">
        <v>212</v>
      </c>
      <c r="AU126" s="219" t="s">
        <v>85</v>
      </c>
      <c r="AY126" s="19" t="s">
        <v>147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83</v>
      </c>
      <c r="BK126" s="220">
        <f>ROUND(I126*H126,2)</f>
        <v>0</v>
      </c>
      <c r="BL126" s="19" t="s">
        <v>153</v>
      </c>
      <c r="BM126" s="219" t="s">
        <v>1849</v>
      </c>
    </row>
    <row r="127" s="13" customFormat="1">
      <c r="A127" s="13"/>
      <c r="B127" s="237"/>
      <c r="C127" s="238"/>
      <c r="D127" s="239" t="s">
        <v>217</v>
      </c>
      <c r="E127" s="238"/>
      <c r="F127" s="240" t="s">
        <v>1850</v>
      </c>
      <c r="G127" s="238"/>
      <c r="H127" s="241">
        <v>294.05000000000001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217</v>
      </c>
      <c r="AU127" s="247" t="s">
        <v>85</v>
      </c>
      <c r="AV127" s="13" t="s">
        <v>85</v>
      </c>
      <c r="AW127" s="13" t="s">
        <v>4</v>
      </c>
      <c r="AX127" s="13" t="s">
        <v>83</v>
      </c>
      <c r="AY127" s="247" t="s">
        <v>147</v>
      </c>
    </row>
    <row r="128" s="2" customFormat="1" ht="33" customHeight="1">
      <c r="A128" s="40"/>
      <c r="B128" s="41"/>
      <c r="C128" s="207" t="s">
        <v>162</v>
      </c>
      <c r="D128" s="207" t="s">
        <v>149</v>
      </c>
      <c r="E128" s="208" t="s">
        <v>308</v>
      </c>
      <c r="F128" s="209" t="s">
        <v>309</v>
      </c>
      <c r="G128" s="210" t="s">
        <v>159</v>
      </c>
      <c r="H128" s="211">
        <v>47.920000000000002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46</v>
      </c>
      <c r="O128" s="86"/>
      <c r="P128" s="217">
        <f>O128*H128</f>
        <v>0</v>
      </c>
      <c r="Q128" s="217">
        <v>0.0073499999999999998</v>
      </c>
      <c r="R128" s="217">
        <f>Q128*H128</f>
        <v>0.35221200000000003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153</v>
      </c>
      <c r="AT128" s="219" t="s">
        <v>149</v>
      </c>
      <c r="AU128" s="219" t="s">
        <v>85</v>
      </c>
      <c r="AY128" s="19" t="s">
        <v>147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83</v>
      </c>
      <c r="BK128" s="220">
        <f>ROUND(I128*H128,2)</f>
        <v>0</v>
      </c>
      <c r="BL128" s="19" t="s">
        <v>153</v>
      </c>
      <c r="BM128" s="219" t="s">
        <v>310</v>
      </c>
    </row>
    <row r="129" s="2" customFormat="1">
      <c r="A129" s="40"/>
      <c r="B129" s="41"/>
      <c r="C129" s="42"/>
      <c r="D129" s="221" t="s">
        <v>155</v>
      </c>
      <c r="E129" s="42"/>
      <c r="F129" s="222" t="s">
        <v>311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155</v>
      </c>
      <c r="AU129" s="19" t="s">
        <v>85</v>
      </c>
    </row>
    <row r="130" s="14" customFormat="1">
      <c r="A130" s="14"/>
      <c r="B130" s="248"/>
      <c r="C130" s="249"/>
      <c r="D130" s="239" t="s">
        <v>217</v>
      </c>
      <c r="E130" s="250" t="s">
        <v>19</v>
      </c>
      <c r="F130" s="251" t="s">
        <v>312</v>
      </c>
      <c r="G130" s="249"/>
      <c r="H130" s="250" t="s">
        <v>19</v>
      </c>
      <c r="I130" s="252"/>
      <c r="J130" s="249"/>
      <c r="K130" s="249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217</v>
      </c>
      <c r="AU130" s="257" t="s">
        <v>85</v>
      </c>
      <c r="AV130" s="14" t="s">
        <v>83</v>
      </c>
      <c r="AW130" s="14" t="s">
        <v>37</v>
      </c>
      <c r="AX130" s="14" t="s">
        <v>75</v>
      </c>
      <c r="AY130" s="257" t="s">
        <v>147</v>
      </c>
    </row>
    <row r="131" s="14" customFormat="1">
      <c r="A131" s="14"/>
      <c r="B131" s="248"/>
      <c r="C131" s="249"/>
      <c r="D131" s="239" t="s">
        <v>217</v>
      </c>
      <c r="E131" s="250" t="s">
        <v>19</v>
      </c>
      <c r="F131" s="251" t="s">
        <v>288</v>
      </c>
      <c r="G131" s="249"/>
      <c r="H131" s="250" t="s">
        <v>19</v>
      </c>
      <c r="I131" s="252"/>
      <c r="J131" s="249"/>
      <c r="K131" s="249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217</v>
      </c>
      <c r="AU131" s="257" t="s">
        <v>85</v>
      </c>
      <c r="AV131" s="14" t="s">
        <v>83</v>
      </c>
      <c r="AW131" s="14" t="s">
        <v>37</v>
      </c>
      <c r="AX131" s="14" t="s">
        <v>75</v>
      </c>
      <c r="AY131" s="257" t="s">
        <v>147</v>
      </c>
    </row>
    <row r="132" s="13" customFormat="1">
      <c r="A132" s="13"/>
      <c r="B132" s="237"/>
      <c r="C132" s="238"/>
      <c r="D132" s="239" t="s">
        <v>217</v>
      </c>
      <c r="E132" s="258" t="s">
        <v>19</v>
      </c>
      <c r="F132" s="240" t="s">
        <v>1851</v>
      </c>
      <c r="G132" s="238"/>
      <c r="H132" s="241">
        <v>8.5199999999999996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217</v>
      </c>
      <c r="AU132" s="247" t="s">
        <v>85</v>
      </c>
      <c r="AV132" s="13" t="s">
        <v>85</v>
      </c>
      <c r="AW132" s="13" t="s">
        <v>37</v>
      </c>
      <c r="AX132" s="13" t="s">
        <v>75</v>
      </c>
      <c r="AY132" s="247" t="s">
        <v>147</v>
      </c>
    </row>
    <row r="133" s="14" customFormat="1">
      <c r="A133" s="14"/>
      <c r="B133" s="248"/>
      <c r="C133" s="249"/>
      <c r="D133" s="239" t="s">
        <v>217</v>
      </c>
      <c r="E133" s="250" t="s">
        <v>19</v>
      </c>
      <c r="F133" s="251" t="s">
        <v>291</v>
      </c>
      <c r="G133" s="249"/>
      <c r="H133" s="250" t="s">
        <v>19</v>
      </c>
      <c r="I133" s="252"/>
      <c r="J133" s="249"/>
      <c r="K133" s="249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217</v>
      </c>
      <c r="AU133" s="257" t="s">
        <v>85</v>
      </c>
      <c r="AV133" s="14" t="s">
        <v>83</v>
      </c>
      <c r="AW133" s="14" t="s">
        <v>37</v>
      </c>
      <c r="AX133" s="14" t="s">
        <v>75</v>
      </c>
      <c r="AY133" s="257" t="s">
        <v>147</v>
      </c>
    </row>
    <row r="134" s="13" customFormat="1">
      <c r="A134" s="13"/>
      <c r="B134" s="237"/>
      <c r="C134" s="238"/>
      <c r="D134" s="239" t="s">
        <v>217</v>
      </c>
      <c r="E134" s="258" t="s">
        <v>19</v>
      </c>
      <c r="F134" s="240" t="s">
        <v>1852</v>
      </c>
      <c r="G134" s="238"/>
      <c r="H134" s="241">
        <v>6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217</v>
      </c>
      <c r="AU134" s="247" t="s">
        <v>85</v>
      </c>
      <c r="AV134" s="13" t="s">
        <v>85</v>
      </c>
      <c r="AW134" s="13" t="s">
        <v>37</v>
      </c>
      <c r="AX134" s="13" t="s">
        <v>75</v>
      </c>
      <c r="AY134" s="247" t="s">
        <v>147</v>
      </c>
    </row>
    <row r="135" s="14" customFormat="1">
      <c r="A135" s="14"/>
      <c r="B135" s="248"/>
      <c r="C135" s="249"/>
      <c r="D135" s="239" t="s">
        <v>217</v>
      </c>
      <c r="E135" s="250" t="s">
        <v>19</v>
      </c>
      <c r="F135" s="251" t="s">
        <v>315</v>
      </c>
      <c r="G135" s="249"/>
      <c r="H135" s="250" t="s">
        <v>19</v>
      </c>
      <c r="I135" s="252"/>
      <c r="J135" s="249"/>
      <c r="K135" s="249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217</v>
      </c>
      <c r="AU135" s="257" t="s">
        <v>85</v>
      </c>
      <c r="AV135" s="14" t="s">
        <v>83</v>
      </c>
      <c r="AW135" s="14" t="s">
        <v>37</v>
      </c>
      <c r="AX135" s="14" t="s">
        <v>75</v>
      </c>
      <c r="AY135" s="257" t="s">
        <v>147</v>
      </c>
    </row>
    <row r="136" s="13" customFormat="1">
      <c r="A136" s="13"/>
      <c r="B136" s="237"/>
      <c r="C136" s="238"/>
      <c r="D136" s="239" t="s">
        <v>217</v>
      </c>
      <c r="E136" s="258" t="s">
        <v>19</v>
      </c>
      <c r="F136" s="240" t="s">
        <v>1853</v>
      </c>
      <c r="G136" s="238"/>
      <c r="H136" s="241">
        <v>23.199999999999999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217</v>
      </c>
      <c r="AU136" s="247" t="s">
        <v>85</v>
      </c>
      <c r="AV136" s="13" t="s">
        <v>85</v>
      </c>
      <c r="AW136" s="13" t="s">
        <v>37</v>
      </c>
      <c r="AX136" s="13" t="s">
        <v>75</v>
      </c>
      <c r="AY136" s="247" t="s">
        <v>147</v>
      </c>
    </row>
    <row r="137" s="14" customFormat="1">
      <c r="A137" s="14"/>
      <c r="B137" s="248"/>
      <c r="C137" s="249"/>
      <c r="D137" s="239" t="s">
        <v>217</v>
      </c>
      <c r="E137" s="250" t="s">
        <v>19</v>
      </c>
      <c r="F137" s="251" t="s">
        <v>295</v>
      </c>
      <c r="G137" s="249"/>
      <c r="H137" s="250" t="s">
        <v>19</v>
      </c>
      <c r="I137" s="252"/>
      <c r="J137" s="249"/>
      <c r="K137" s="249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217</v>
      </c>
      <c r="AU137" s="257" t="s">
        <v>85</v>
      </c>
      <c r="AV137" s="14" t="s">
        <v>83</v>
      </c>
      <c r="AW137" s="14" t="s">
        <v>37</v>
      </c>
      <c r="AX137" s="14" t="s">
        <v>75</v>
      </c>
      <c r="AY137" s="257" t="s">
        <v>147</v>
      </c>
    </row>
    <row r="138" s="13" customFormat="1">
      <c r="A138" s="13"/>
      <c r="B138" s="237"/>
      <c r="C138" s="238"/>
      <c r="D138" s="239" t="s">
        <v>217</v>
      </c>
      <c r="E138" s="258" t="s">
        <v>19</v>
      </c>
      <c r="F138" s="240" t="s">
        <v>1854</v>
      </c>
      <c r="G138" s="238"/>
      <c r="H138" s="241">
        <v>10.199999999999999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217</v>
      </c>
      <c r="AU138" s="247" t="s">
        <v>85</v>
      </c>
      <c r="AV138" s="13" t="s">
        <v>85</v>
      </c>
      <c r="AW138" s="13" t="s">
        <v>37</v>
      </c>
      <c r="AX138" s="13" t="s">
        <v>75</v>
      </c>
      <c r="AY138" s="247" t="s">
        <v>147</v>
      </c>
    </row>
    <row r="139" s="15" customFormat="1">
      <c r="A139" s="15"/>
      <c r="B139" s="259"/>
      <c r="C139" s="260"/>
      <c r="D139" s="239" t="s">
        <v>217</v>
      </c>
      <c r="E139" s="261" t="s">
        <v>19</v>
      </c>
      <c r="F139" s="262" t="s">
        <v>233</v>
      </c>
      <c r="G139" s="260"/>
      <c r="H139" s="263">
        <v>47.920000000000002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9" t="s">
        <v>217</v>
      </c>
      <c r="AU139" s="269" t="s">
        <v>85</v>
      </c>
      <c r="AV139" s="15" t="s">
        <v>153</v>
      </c>
      <c r="AW139" s="15" t="s">
        <v>37</v>
      </c>
      <c r="AX139" s="15" t="s">
        <v>83</v>
      </c>
      <c r="AY139" s="269" t="s">
        <v>147</v>
      </c>
    </row>
    <row r="140" s="2" customFormat="1" ht="24.15" customHeight="1">
      <c r="A140" s="40"/>
      <c r="B140" s="41"/>
      <c r="C140" s="207" t="s">
        <v>153</v>
      </c>
      <c r="D140" s="207" t="s">
        <v>149</v>
      </c>
      <c r="E140" s="208" t="s">
        <v>322</v>
      </c>
      <c r="F140" s="209" t="s">
        <v>323</v>
      </c>
      <c r="G140" s="210" t="s">
        <v>159</v>
      </c>
      <c r="H140" s="211">
        <v>733.79700000000003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46</v>
      </c>
      <c r="O140" s="86"/>
      <c r="P140" s="217">
        <f>O140*H140</f>
        <v>0</v>
      </c>
      <c r="Q140" s="217">
        <v>0.00025999999999999998</v>
      </c>
      <c r="R140" s="217">
        <f>Q140*H140</f>
        <v>0.19078721999999998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153</v>
      </c>
      <c r="AT140" s="219" t="s">
        <v>149</v>
      </c>
      <c r="AU140" s="219" t="s">
        <v>85</v>
      </c>
      <c r="AY140" s="19" t="s">
        <v>147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83</v>
      </c>
      <c r="BK140" s="220">
        <f>ROUND(I140*H140,2)</f>
        <v>0</v>
      </c>
      <c r="BL140" s="19" t="s">
        <v>153</v>
      </c>
      <c r="BM140" s="219" t="s">
        <v>324</v>
      </c>
    </row>
    <row r="141" s="2" customFormat="1">
      <c r="A141" s="40"/>
      <c r="B141" s="41"/>
      <c r="C141" s="42"/>
      <c r="D141" s="221" t="s">
        <v>155</v>
      </c>
      <c r="E141" s="42"/>
      <c r="F141" s="222" t="s">
        <v>325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155</v>
      </c>
      <c r="AU141" s="19" t="s">
        <v>85</v>
      </c>
    </row>
    <row r="142" s="14" customFormat="1">
      <c r="A142" s="14"/>
      <c r="B142" s="248"/>
      <c r="C142" s="249"/>
      <c r="D142" s="239" t="s">
        <v>217</v>
      </c>
      <c r="E142" s="250" t="s">
        <v>19</v>
      </c>
      <c r="F142" s="251" t="s">
        <v>291</v>
      </c>
      <c r="G142" s="249"/>
      <c r="H142" s="250" t="s">
        <v>19</v>
      </c>
      <c r="I142" s="252"/>
      <c r="J142" s="249"/>
      <c r="K142" s="249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217</v>
      </c>
      <c r="AU142" s="257" t="s">
        <v>85</v>
      </c>
      <c r="AV142" s="14" t="s">
        <v>83</v>
      </c>
      <c r="AW142" s="14" t="s">
        <v>37</v>
      </c>
      <c r="AX142" s="14" t="s">
        <v>75</v>
      </c>
      <c r="AY142" s="257" t="s">
        <v>147</v>
      </c>
    </row>
    <row r="143" s="13" customFormat="1">
      <c r="A143" s="13"/>
      <c r="B143" s="237"/>
      <c r="C143" s="238"/>
      <c r="D143" s="239" t="s">
        <v>217</v>
      </c>
      <c r="E143" s="258" t="s">
        <v>19</v>
      </c>
      <c r="F143" s="240" t="s">
        <v>1855</v>
      </c>
      <c r="G143" s="238"/>
      <c r="H143" s="241">
        <v>143.11500000000001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217</v>
      </c>
      <c r="AU143" s="247" t="s">
        <v>85</v>
      </c>
      <c r="AV143" s="13" t="s">
        <v>85</v>
      </c>
      <c r="AW143" s="13" t="s">
        <v>37</v>
      </c>
      <c r="AX143" s="13" t="s">
        <v>75</v>
      </c>
      <c r="AY143" s="247" t="s">
        <v>147</v>
      </c>
    </row>
    <row r="144" s="14" customFormat="1">
      <c r="A144" s="14"/>
      <c r="B144" s="248"/>
      <c r="C144" s="249"/>
      <c r="D144" s="239" t="s">
        <v>217</v>
      </c>
      <c r="E144" s="250" t="s">
        <v>19</v>
      </c>
      <c r="F144" s="251" t="s">
        <v>315</v>
      </c>
      <c r="G144" s="249"/>
      <c r="H144" s="250" t="s">
        <v>19</v>
      </c>
      <c r="I144" s="252"/>
      <c r="J144" s="249"/>
      <c r="K144" s="249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217</v>
      </c>
      <c r="AU144" s="257" t="s">
        <v>85</v>
      </c>
      <c r="AV144" s="14" t="s">
        <v>83</v>
      </c>
      <c r="AW144" s="14" t="s">
        <v>37</v>
      </c>
      <c r="AX144" s="14" t="s">
        <v>75</v>
      </c>
      <c r="AY144" s="257" t="s">
        <v>147</v>
      </c>
    </row>
    <row r="145" s="13" customFormat="1">
      <c r="A145" s="13"/>
      <c r="B145" s="237"/>
      <c r="C145" s="238"/>
      <c r="D145" s="239" t="s">
        <v>217</v>
      </c>
      <c r="E145" s="258" t="s">
        <v>19</v>
      </c>
      <c r="F145" s="240" t="s">
        <v>1856</v>
      </c>
      <c r="G145" s="238"/>
      <c r="H145" s="241">
        <v>205.17599999999999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217</v>
      </c>
      <c r="AU145" s="247" t="s">
        <v>85</v>
      </c>
      <c r="AV145" s="13" t="s">
        <v>85</v>
      </c>
      <c r="AW145" s="13" t="s">
        <v>37</v>
      </c>
      <c r="AX145" s="13" t="s">
        <v>75</v>
      </c>
      <c r="AY145" s="247" t="s">
        <v>147</v>
      </c>
    </row>
    <row r="146" s="14" customFormat="1">
      <c r="A146" s="14"/>
      <c r="B146" s="248"/>
      <c r="C146" s="249"/>
      <c r="D146" s="239" t="s">
        <v>217</v>
      </c>
      <c r="E146" s="250" t="s">
        <v>19</v>
      </c>
      <c r="F146" s="251" t="s">
        <v>295</v>
      </c>
      <c r="G146" s="249"/>
      <c r="H146" s="250" t="s">
        <v>19</v>
      </c>
      <c r="I146" s="252"/>
      <c r="J146" s="249"/>
      <c r="K146" s="249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217</v>
      </c>
      <c r="AU146" s="257" t="s">
        <v>85</v>
      </c>
      <c r="AV146" s="14" t="s">
        <v>83</v>
      </c>
      <c r="AW146" s="14" t="s">
        <v>37</v>
      </c>
      <c r="AX146" s="14" t="s">
        <v>75</v>
      </c>
      <c r="AY146" s="257" t="s">
        <v>147</v>
      </c>
    </row>
    <row r="147" s="13" customFormat="1">
      <c r="A147" s="13"/>
      <c r="B147" s="237"/>
      <c r="C147" s="238"/>
      <c r="D147" s="239" t="s">
        <v>217</v>
      </c>
      <c r="E147" s="258" t="s">
        <v>19</v>
      </c>
      <c r="F147" s="240" t="s">
        <v>1857</v>
      </c>
      <c r="G147" s="238"/>
      <c r="H147" s="241">
        <v>198.31700000000001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217</v>
      </c>
      <c r="AU147" s="247" t="s">
        <v>85</v>
      </c>
      <c r="AV147" s="13" t="s">
        <v>85</v>
      </c>
      <c r="AW147" s="13" t="s">
        <v>37</v>
      </c>
      <c r="AX147" s="13" t="s">
        <v>75</v>
      </c>
      <c r="AY147" s="247" t="s">
        <v>147</v>
      </c>
    </row>
    <row r="148" s="14" customFormat="1">
      <c r="A148" s="14"/>
      <c r="B148" s="248"/>
      <c r="C148" s="249"/>
      <c r="D148" s="239" t="s">
        <v>217</v>
      </c>
      <c r="E148" s="250" t="s">
        <v>19</v>
      </c>
      <c r="F148" s="251" t="s">
        <v>288</v>
      </c>
      <c r="G148" s="249"/>
      <c r="H148" s="250" t="s">
        <v>19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217</v>
      </c>
      <c r="AU148" s="257" t="s">
        <v>85</v>
      </c>
      <c r="AV148" s="14" t="s">
        <v>83</v>
      </c>
      <c r="AW148" s="14" t="s">
        <v>37</v>
      </c>
      <c r="AX148" s="14" t="s">
        <v>75</v>
      </c>
      <c r="AY148" s="257" t="s">
        <v>147</v>
      </c>
    </row>
    <row r="149" s="13" customFormat="1">
      <c r="A149" s="13"/>
      <c r="B149" s="237"/>
      <c r="C149" s="238"/>
      <c r="D149" s="239" t="s">
        <v>217</v>
      </c>
      <c r="E149" s="258" t="s">
        <v>19</v>
      </c>
      <c r="F149" s="240" t="s">
        <v>1858</v>
      </c>
      <c r="G149" s="238"/>
      <c r="H149" s="241">
        <v>156.565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217</v>
      </c>
      <c r="AU149" s="247" t="s">
        <v>85</v>
      </c>
      <c r="AV149" s="13" t="s">
        <v>85</v>
      </c>
      <c r="AW149" s="13" t="s">
        <v>37</v>
      </c>
      <c r="AX149" s="13" t="s">
        <v>75</v>
      </c>
      <c r="AY149" s="247" t="s">
        <v>147</v>
      </c>
    </row>
    <row r="150" s="14" customFormat="1">
      <c r="A150" s="14"/>
      <c r="B150" s="248"/>
      <c r="C150" s="249"/>
      <c r="D150" s="239" t="s">
        <v>217</v>
      </c>
      <c r="E150" s="250" t="s">
        <v>19</v>
      </c>
      <c r="F150" s="251" t="s">
        <v>332</v>
      </c>
      <c r="G150" s="249"/>
      <c r="H150" s="250" t="s">
        <v>19</v>
      </c>
      <c r="I150" s="252"/>
      <c r="J150" s="249"/>
      <c r="K150" s="249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217</v>
      </c>
      <c r="AU150" s="257" t="s">
        <v>85</v>
      </c>
      <c r="AV150" s="14" t="s">
        <v>83</v>
      </c>
      <c r="AW150" s="14" t="s">
        <v>37</v>
      </c>
      <c r="AX150" s="14" t="s">
        <v>75</v>
      </c>
      <c r="AY150" s="257" t="s">
        <v>147</v>
      </c>
    </row>
    <row r="151" s="14" customFormat="1">
      <c r="A151" s="14"/>
      <c r="B151" s="248"/>
      <c r="C151" s="249"/>
      <c r="D151" s="239" t="s">
        <v>217</v>
      </c>
      <c r="E151" s="250" t="s">
        <v>19</v>
      </c>
      <c r="F151" s="251" t="s">
        <v>315</v>
      </c>
      <c r="G151" s="249"/>
      <c r="H151" s="250" t="s">
        <v>19</v>
      </c>
      <c r="I151" s="252"/>
      <c r="J151" s="249"/>
      <c r="K151" s="249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217</v>
      </c>
      <c r="AU151" s="257" t="s">
        <v>85</v>
      </c>
      <c r="AV151" s="14" t="s">
        <v>83</v>
      </c>
      <c r="AW151" s="14" t="s">
        <v>37</v>
      </c>
      <c r="AX151" s="14" t="s">
        <v>75</v>
      </c>
      <c r="AY151" s="257" t="s">
        <v>147</v>
      </c>
    </row>
    <row r="152" s="13" customFormat="1">
      <c r="A152" s="13"/>
      <c r="B152" s="237"/>
      <c r="C152" s="238"/>
      <c r="D152" s="239" t="s">
        <v>217</v>
      </c>
      <c r="E152" s="258" t="s">
        <v>19</v>
      </c>
      <c r="F152" s="240" t="s">
        <v>1859</v>
      </c>
      <c r="G152" s="238"/>
      <c r="H152" s="241">
        <v>8.0960000000000001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7" t="s">
        <v>217</v>
      </c>
      <c r="AU152" s="247" t="s">
        <v>85</v>
      </c>
      <c r="AV152" s="13" t="s">
        <v>85</v>
      </c>
      <c r="AW152" s="13" t="s">
        <v>37</v>
      </c>
      <c r="AX152" s="13" t="s">
        <v>75</v>
      </c>
      <c r="AY152" s="247" t="s">
        <v>147</v>
      </c>
    </row>
    <row r="153" s="13" customFormat="1">
      <c r="A153" s="13"/>
      <c r="B153" s="237"/>
      <c r="C153" s="238"/>
      <c r="D153" s="239" t="s">
        <v>217</v>
      </c>
      <c r="E153" s="258" t="s">
        <v>19</v>
      </c>
      <c r="F153" s="240" t="s">
        <v>1860</v>
      </c>
      <c r="G153" s="238"/>
      <c r="H153" s="241">
        <v>11.135999999999999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217</v>
      </c>
      <c r="AU153" s="247" t="s">
        <v>85</v>
      </c>
      <c r="AV153" s="13" t="s">
        <v>85</v>
      </c>
      <c r="AW153" s="13" t="s">
        <v>37</v>
      </c>
      <c r="AX153" s="13" t="s">
        <v>75</v>
      </c>
      <c r="AY153" s="247" t="s">
        <v>147</v>
      </c>
    </row>
    <row r="154" s="14" customFormat="1">
      <c r="A154" s="14"/>
      <c r="B154" s="248"/>
      <c r="C154" s="249"/>
      <c r="D154" s="239" t="s">
        <v>217</v>
      </c>
      <c r="E154" s="250" t="s">
        <v>19</v>
      </c>
      <c r="F154" s="251" t="s">
        <v>295</v>
      </c>
      <c r="G154" s="249"/>
      <c r="H154" s="250" t="s">
        <v>19</v>
      </c>
      <c r="I154" s="252"/>
      <c r="J154" s="249"/>
      <c r="K154" s="249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217</v>
      </c>
      <c r="AU154" s="257" t="s">
        <v>85</v>
      </c>
      <c r="AV154" s="14" t="s">
        <v>83</v>
      </c>
      <c r="AW154" s="14" t="s">
        <v>37</v>
      </c>
      <c r="AX154" s="14" t="s">
        <v>75</v>
      </c>
      <c r="AY154" s="257" t="s">
        <v>147</v>
      </c>
    </row>
    <row r="155" s="13" customFormat="1">
      <c r="A155" s="13"/>
      <c r="B155" s="237"/>
      <c r="C155" s="238"/>
      <c r="D155" s="239" t="s">
        <v>217</v>
      </c>
      <c r="E155" s="258" t="s">
        <v>19</v>
      </c>
      <c r="F155" s="240" t="s">
        <v>1861</v>
      </c>
      <c r="G155" s="238"/>
      <c r="H155" s="241">
        <v>4.4160000000000004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217</v>
      </c>
      <c r="AU155" s="247" t="s">
        <v>85</v>
      </c>
      <c r="AV155" s="13" t="s">
        <v>85</v>
      </c>
      <c r="AW155" s="13" t="s">
        <v>37</v>
      </c>
      <c r="AX155" s="13" t="s">
        <v>75</v>
      </c>
      <c r="AY155" s="247" t="s">
        <v>147</v>
      </c>
    </row>
    <row r="156" s="13" customFormat="1">
      <c r="A156" s="13"/>
      <c r="B156" s="237"/>
      <c r="C156" s="238"/>
      <c r="D156" s="239" t="s">
        <v>217</v>
      </c>
      <c r="E156" s="258" t="s">
        <v>19</v>
      </c>
      <c r="F156" s="240" t="s">
        <v>1862</v>
      </c>
      <c r="G156" s="238"/>
      <c r="H156" s="241">
        <v>5.5679999999999996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217</v>
      </c>
      <c r="AU156" s="247" t="s">
        <v>85</v>
      </c>
      <c r="AV156" s="13" t="s">
        <v>85</v>
      </c>
      <c r="AW156" s="13" t="s">
        <v>37</v>
      </c>
      <c r="AX156" s="13" t="s">
        <v>75</v>
      </c>
      <c r="AY156" s="247" t="s">
        <v>147</v>
      </c>
    </row>
    <row r="157" s="13" customFormat="1">
      <c r="A157" s="13"/>
      <c r="B157" s="237"/>
      <c r="C157" s="238"/>
      <c r="D157" s="239" t="s">
        <v>217</v>
      </c>
      <c r="E157" s="258" t="s">
        <v>19</v>
      </c>
      <c r="F157" s="240" t="s">
        <v>1863</v>
      </c>
      <c r="G157" s="238"/>
      <c r="H157" s="241">
        <v>1.4079999999999999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217</v>
      </c>
      <c r="AU157" s="247" t="s">
        <v>85</v>
      </c>
      <c r="AV157" s="13" t="s">
        <v>85</v>
      </c>
      <c r="AW157" s="13" t="s">
        <v>37</v>
      </c>
      <c r="AX157" s="13" t="s">
        <v>75</v>
      </c>
      <c r="AY157" s="247" t="s">
        <v>147</v>
      </c>
    </row>
    <row r="158" s="15" customFormat="1">
      <c r="A158" s="15"/>
      <c r="B158" s="259"/>
      <c r="C158" s="260"/>
      <c r="D158" s="239" t="s">
        <v>217</v>
      </c>
      <c r="E158" s="261" t="s">
        <v>19</v>
      </c>
      <c r="F158" s="262" t="s">
        <v>233</v>
      </c>
      <c r="G158" s="260"/>
      <c r="H158" s="263">
        <v>733.79700000000003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217</v>
      </c>
      <c r="AU158" s="269" t="s">
        <v>85</v>
      </c>
      <c r="AV158" s="15" t="s">
        <v>153</v>
      </c>
      <c r="AW158" s="15" t="s">
        <v>37</v>
      </c>
      <c r="AX158" s="15" t="s">
        <v>83</v>
      </c>
      <c r="AY158" s="269" t="s">
        <v>147</v>
      </c>
    </row>
    <row r="159" s="2" customFormat="1" ht="66.75" customHeight="1">
      <c r="A159" s="40"/>
      <c r="B159" s="41"/>
      <c r="C159" s="207" t="s">
        <v>171</v>
      </c>
      <c r="D159" s="207" t="s">
        <v>149</v>
      </c>
      <c r="E159" s="208" t="s">
        <v>400</v>
      </c>
      <c r="F159" s="209" t="s">
        <v>401</v>
      </c>
      <c r="G159" s="210" t="s">
        <v>159</v>
      </c>
      <c r="H159" s="211">
        <v>3.7799999999999998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46</v>
      </c>
      <c r="O159" s="86"/>
      <c r="P159" s="217">
        <f>O159*H159</f>
        <v>0</v>
      </c>
      <c r="Q159" s="217">
        <v>0.0085199999999999998</v>
      </c>
      <c r="R159" s="217">
        <f>Q159*H159</f>
        <v>0.032205600000000001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153</v>
      </c>
      <c r="AT159" s="219" t="s">
        <v>149</v>
      </c>
      <c r="AU159" s="219" t="s">
        <v>85</v>
      </c>
      <c r="AY159" s="19" t="s">
        <v>147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83</v>
      </c>
      <c r="BK159" s="220">
        <f>ROUND(I159*H159,2)</f>
        <v>0</v>
      </c>
      <c r="BL159" s="19" t="s">
        <v>153</v>
      </c>
      <c r="BM159" s="219" t="s">
        <v>402</v>
      </c>
    </row>
    <row r="160" s="2" customFormat="1">
      <c r="A160" s="40"/>
      <c r="B160" s="41"/>
      <c r="C160" s="42"/>
      <c r="D160" s="221" t="s">
        <v>155</v>
      </c>
      <c r="E160" s="42"/>
      <c r="F160" s="222" t="s">
        <v>403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155</v>
      </c>
      <c r="AU160" s="19" t="s">
        <v>85</v>
      </c>
    </row>
    <row r="161" s="14" customFormat="1">
      <c r="A161" s="14"/>
      <c r="B161" s="248"/>
      <c r="C161" s="249"/>
      <c r="D161" s="239" t="s">
        <v>217</v>
      </c>
      <c r="E161" s="250" t="s">
        <v>19</v>
      </c>
      <c r="F161" s="251" t="s">
        <v>1864</v>
      </c>
      <c r="G161" s="249"/>
      <c r="H161" s="250" t="s">
        <v>19</v>
      </c>
      <c r="I161" s="252"/>
      <c r="J161" s="249"/>
      <c r="K161" s="249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217</v>
      </c>
      <c r="AU161" s="257" t="s">
        <v>85</v>
      </c>
      <c r="AV161" s="14" t="s">
        <v>83</v>
      </c>
      <c r="AW161" s="14" t="s">
        <v>37</v>
      </c>
      <c r="AX161" s="14" t="s">
        <v>75</v>
      </c>
      <c r="AY161" s="257" t="s">
        <v>147</v>
      </c>
    </row>
    <row r="162" s="13" customFormat="1">
      <c r="A162" s="13"/>
      <c r="B162" s="237"/>
      <c r="C162" s="238"/>
      <c r="D162" s="239" t="s">
        <v>217</v>
      </c>
      <c r="E162" s="258" t="s">
        <v>19</v>
      </c>
      <c r="F162" s="240" t="s">
        <v>1865</v>
      </c>
      <c r="G162" s="238"/>
      <c r="H162" s="241">
        <v>3.7799999999999998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217</v>
      </c>
      <c r="AU162" s="247" t="s">
        <v>85</v>
      </c>
      <c r="AV162" s="13" t="s">
        <v>85</v>
      </c>
      <c r="AW162" s="13" t="s">
        <v>37</v>
      </c>
      <c r="AX162" s="13" t="s">
        <v>83</v>
      </c>
      <c r="AY162" s="247" t="s">
        <v>147</v>
      </c>
    </row>
    <row r="163" s="2" customFormat="1" ht="24.15" customHeight="1">
      <c r="A163" s="40"/>
      <c r="B163" s="41"/>
      <c r="C163" s="226" t="s">
        <v>176</v>
      </c>
      <c r="D163" s="226" t="s">
        <v>212</v>
      </c>
      <c r="E163" s="227" t="s">
        <v>407</v>
      </c>
      <c r="F163" s="228" t="s">
        <v>408</v>
      </c>
      <c r="G163" s="229" t="s">
        <v>159</v>
      </c>
      <c r="H163" s="230">
        <v>3.9689999999999999</v>
      </c>
      <c r="I163" s="231"/>
      <c r="J163" s="232">
        <f>ROUND(I163*H163,2)</f>
        <v>0</v>
      </c>
      <c r="K163" s="233"/>
      <c r="L163" s="234"/>
      <c r="M163" s="235" t="s">
        <v>19</v>
      </c>
      <c r="N163" s="236" t="s">
        <v>46</v>
      </c>
      <c r="O163" s="86"/>
      <c r="P163" s="217">
        <f>O163*H163</f>
        <v>0</v>
      </c>
      <c r="Q163" s="217">
        <v>0.0030000000000000001</v>
      </c>
      <c r="R163" s="217">
        <f>Q163*H163</f>
        <v>0.011906999999999999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186</v>
      </c>
      <c r="AT163" s="219" t="s">
        <v>212</v>
      </c>
      <c r="AU163" s="219" t="s">
        <v>85</v>
      </c>
      <c r="AY163" s="19" t="s">
        <v>147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83</v>
      </c>
      <c r="BK163" s="220">
        <f>ROUND(I163*H163,2)</f>
        <v>0</v>
      </c>
      <c r="BL163" s="19" t="s">
        <v>153</v>
      </c>
      <c r="BM163" s="219" t="s">
        <v>409</v>
      </c>
    </row>
    <row r="164" s="13" customFormat="1">
      <c r="A164" s="13"/>
      <c r="B164" s="237"/>
      <c r="C164" s="238"/>
      <c r="D164" s="239" t="s">
        <v>217</v>
      </c>
      <c r="E164" s="238"/>
      <c r="F164" s="240" t="s">
        <v>1866</v>
      </c>
      <c r="G164" s="238"/>
      <c r="H164" s="241">
        <v>3.9689999999999999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217</v>
      </c>
      <c r="AU164" s="247" t="s">
        <v>85</v>
      </c>
      <c r="AV164" s="13" t="s">
        <v>85</v>
      </c>
      <c r="AW164" s="13" t="s">
        <v>4</v>
      </c>
      <c r="AX164" s="13" t="s">
        <v>83</v>
      </c>
      <c r="AY164" s="247" t="s">
        <v>147</v>
      </c>
    </row>
    <row r="165" s="2" customFormat="1" ht="66.75" customHeight="1">
      <c r="A165" s="40"/>
      <c r="B165" s="41"/>
      <c r="C165" s="207" t="s">
        <v>181</v>
      </c>
      <c r="D165" s="207" t="s">
        <v>149</v>
      </c>
      <c r="E165" s="208" t="s">
        <v>400</v>
      </c>
      <c r="F165" s="209" t="s">
        <v>401</v>
      </c>
      <c r="G165" s="210" t="s">
        <v>159</v>
      </c>
      <c r="H165" s="211">
        <v>26.396999999999998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46</v>
      </c>
      <c r="O165" s="86"/>
      <c r="P165" s="217">
        <f>O165*H165</f>
        <v>0</v>
      </c>
      <c r="Q165" s="217">
        <v>0.0085199999999999998</v>
      </c>
      <c r="R165" s="217">
        <f>Q165*H165</f>
        <v>0.22490243999999998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153</v>
      </c>
      <c r="AT165" s="219" t="s">
        <v>149</v>
      </c>
      <c r="AU165" s="219" t="s">
        <v>85</v>
      </c>
      <c r="AY165" s="19" t="s">
        <v>147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83</v>
      </c>
      <c r="BK165" s="220">
        <f>ROUND(I165*H165,2)</f>
        <v>0</v>
      </c>
      <c r="BL165" s="19" t="s">
        <v>153</v>
      </c>
      <c r="BM165" s="219" t="s">
        <v>412</v>
      </c>
    </row>
    <row r="166" s="2" customFormat="1">
      <c r="A166" s="40"/>
      <c r="B166" s="41"/>
      <c r="C166" s="42"/>
      <c r="D166" s="221" t="s">
        <v>155</v>
      </c>
      <c r="E166" s="42"/>
      <c r="F166" s="222" t="s">
        <v>403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155</v>
      </c>
      <c r="AU166" s="19" t="s">
        <v>85</v>
      </c>
    </row>
    <row r="167" s="14" customFormat="1">
      <c r="A167" s="14"/>
      <c r="B167" s="248"/>
      <c r="C167" s="249"/>
      <c r="D167" s="239" t="s">
        <v>217</v>
      </c>
      <c r="E167" s="250" t="s">
        <v>19</v>
      </c>
      <c r="F167" s="251" t="s">
        <v>1867</v>
      </c>
      <c r="G167" s="249"/>
      <c r="H167" s="250" t="s">
        <v>19</v>
      </c>
      <c r="I167" s="252"/>
      <c r="J167" s="249"/>
      <c r="K167" s="249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217</v>
      </c>
      <c r="AU167" s="257" t="s">
        <v>85</v>
      </c>
      <c r="AV167" s="14" t="s">
        <v>83</v>
      </c>
      <c r="AW167" s="14" t="s">
        <v>37</v>
      </c>
      <c r="AX167" s="14" t="s">
        <v>75</v>
      </c>
      <c r="AY167" s="257" t="s">
        <v>147</v>
      </c>
    </row>
    <row r="168" s="13" customFormat="1">
      <c r="A168" s="13"/>
      <c r="B168" s="237"/>
      <c r="C168" s="238"/>
      <c r="D168" s="239" t="s">
        <v>217</v>
      </c>
      <c r="E168" s="258" t="s">
        <v>19</v>
      </c>
      <c r="F168" s="240" t="s">
        <v>1868</v>
      </c>
      <c r="G168" s="238"/>
      <c r="H168" s="241">
        <v>26.396999999999998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217</v>
      </c>
      <c r="AU168" s="247" t="s">
        <v>85</v>
      </c>
      <c r="AV168" s="13" t="s">
        <v>85</v>
      </c>
      <c r="AW168" s="13" t="s">
        <v>37</v>
      </c>
      <c r="AX168" s="13" t="s">
        <v>83</v>
      </c>
      <c r="AY168" s="247" t="s">
        <v>147</v>
      </c>
    </row>
    <row r="169" s="2" customFormat="1" ht="16.5" customHeight="1">
      <c r="A169" s="40"/>
      <c r="B169" s="41"/>
      <c r="C169" s="226" t="s">
        <v>186</v>
      </c>
      <c r="D169" s="226" t="s">
        <v>212</v>
      </c>
      <c r="E169" s="227" t="s">
        <v>416</v>
      </c>
      <c r="F169" s="228" t="s">
        <v>417</v>
      </c>
      <c r="G169" s="229" t="s">
        <v>159</v>
      </c>
      <c r="H169" s="230">
        <v>30.356999999999999</v>
      </c>
      <c r="I169" s="231"/>
      <c r="J169" s="232">
        <f>ROUND(I169*H169,2)</f>
        <v>0</v>
      </c>
      <c r="K169" s="233"/>
      <c r="L169" s="234"/>
      <c r="M169" s="235" t="s">
        <v>19</v>
      </c>
      <c r="N169" s="236" t="s">
        <v>46</v>
      </c>
      <c r="O169" s="86"/>
      <c r="P169" s="217">
        <f>O169*H169</f>
        <v>0</v>
      </c>
      <c r="Q169" s="217">
        <v>0.0014</v>
      </c>
      <c r="R169" s="217">
        <f>Q169*H169</f>
        <v>0.042499799999999997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186</v>
      </c>
      <c r="AT169" s="219" t="s">
        <v>212</v>
      </c>
      <c r="AU169" s="219" t="s">
        <v>85</v>
      </c>
      <c r="AY169" s="19" t="s">
        <v>147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83</v>
      </c>
      <c r="BK169" s="220">
        <f>ROUND(I169*H169,2)</f>
        <v>0</v>
      </c>
      <c r="BL169" s="19" t="s">
        <v>153</v>
      </c>
      <c r="BM169" s="219" t="s">
        <v>418</v>
      </c>
    </row>
    <row r="170" s="13" customFormat="1">
      <c r="A170" s="13"/>
      <c r="B170" s="237"/>
      <c r="C170" s="238"/>
      <c r="D170" s="239" t="s">
        <v>217</v>
      </c>
      <c r="E170" s="238"/>
      <c r="F170" s="240" t="s">
        <v>1869</v>
      </c>
      <c r="G170" s="238"/>
      <c r="H170" s="241">
        <v>30.356999999999999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217</v>
      </c>
      <c r="AU170" s="247" t="s">
        <v>85</v>
      </c>
      <c r="AV170" s="13" t="s">
        <v>85</v>
      </c>
      <c r="AW170" s="13" t="s">
        <v>4</v>
      </c>
      <c r="AX170" s="13" t="s">
        <v>83</v>
      </c>
      <c r="AY170" s="247" t="s">
        <v>147</v>
      </c>
    </row>
    <row r="171" s="2" customFormat="1" ht="66.75" customHeight="1">
      <c r="A171" s="40"/>
      <c r="B171" s="41"/>
      <c r="C171" s="207" t="s">
        <v>192</v>
      </c>
      <c r="D171" s="207" t="s">
        <v>149</v>
      </c>
      <c r="E171" s="208" t="s">
        <v>421</v>
      </c>
      <c r="F171" s="209" t="s">
        <v>422</v>
      </c>
      <c r="G171" s="210" t="s">
        <v>159</v>
      </c>
      <c r="H171" s="211">
        <v>50.759999999999998</v>
      </c>
      <c r="I171" s="212"/>
      <c r="J171" s="213">
        <f>ROUND(I171*H171,2)</f>
        <v>0</v>
      </c>
      <c r="K171" s="214"/>
      <c r="L171" s="46"/>
      <c r="M171" s="215" t="s">
        <v>19</v>
      </c>
      <c r="N171" s="216" t="s">
        <v>46</v>
      </c>
      <c r="O171" s="86"/>
      <c r="P171" s="217">
        <f>O171*H171</f>
        <v>0</v>
      </c>
      <c r="Q171" s="217">
        <v>0.0086</v>
      </c>
      <c r="R171" s="217">
        <f>Q171*H171</f>
        <v>0.43653599999999998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153</v>
      </c>
      <c r="AT171" s="219" t="s">
        <v>149</v>
      </c>
      <c r="AU171" s="219" t="s">
        <v>85</v>
      </c>
      <c r="AY171" s="19" t="s">
        <v>147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83</v>
      </c>
      <c r="BK171" s="220">
        <f>ROUND(I171*H171,2)</f>
        <v>0</v>
      </c>
      <c r="BL171" s="19" t="s">
        <v>153</v>
      </c>
      <c r="BM171" s="219" t="s">
        <v>423</v>
      </c>
    </row>
    <row r="172" s="2" customFormat="1">
      <c r="A172" s="40"/>
      <c r="B172" s="41"/>
      <c r="C172" s="42"/>
      <c r="D172" s="221" t="s">
        <v>155</v>
      </c>
      <c r="E172" s="42"/>
      <c r="F172" s="222" t="s">
        <v>424</v>
      </c>
      <c r="G172" s="42"/>
      <c r="H172" s="42"/>
      <c r="I172" s="223"/>
      <c r="J172" s="42"/>
      <c r="K172" s="42"/>
      <c r="L172" s="46"/>
      <c r="M172" s="224"/>
      <c r="N172" s="225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155</v>
      </c>
      <c r="AU172" s="19" t="s">
        <v>85</v>
      </c>
    </row>
    <row r="173" s="14" customFormat="1">
      <c r="A173" s="14"/>
      <c r="B173" s="248"/>
      <c r="C173" s="249"/>
      <c r="D173" s="239" t="s">
        <v>217</v>
      </c>
      <c r="E173" s="250" t="s">
        <v>19</v>
      </c>
      <c r="F173" s="251" t="s">
        <v>425</v>
      </c>
      <c r="G173" s="249"/>
      <c r="H173" s="250" t="s">
        <v>19</v>
      </c>
      <c r="I173" s="252"/>
      <c r="J173" s="249"/>
      <c r="K173" s="249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217</v>
      </c>
      <c r="AU173" s="257" t="s">
        <v>85</v>
      </c>
      <c r="AV173" s="14" t="s">
        <v>83</v>
      </c>
      <c r="AW173" s="14" t="s">
        <v>37</v>
      </c>
      <c r="AX173" s="14" t="s">
        <v>75</v>
      </c>
      <c r="AY173" s="257" t="s">
        <v>147</v>
      </c>
    </row>
    <row r="174" s="14" customFormat="1">
      <c r="A174" s="14"/>
      <c r="B174" s="248"/>
      <c r="C174" s="249"/>
      <c r="D174" s="239" t="s">
        <v>217</v>
      </c>
      <c r="E174" s="250" t="s">
        <v>19</v>
      </c>
      <c r="F174" s="251" t="s">
        <v>291</v>
      </c>
      <c r="G174" s="249"/>
      <c r="H174" s="250" t="s">
        <v>19</v>
      </c>
      <c r="I174" s="252"/>
      <c r="J174" s="249"/>
      <c r="K174" s="249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217</v>
      </c>
      <c r="AU174" s="257" t="s">
        <v>85</v>
      </c>
      <c r="AV174" s="14" t="s">
        <v>83</v>
      </c>
      <c r="AW174" s="14" t="s">
        <v>37</v>
      </c>
      <c r="AX174" s="14" t="s">
        <v>75</v>
      </c>
      <c r="AY174" s="257" t="s">
        <v>147</v>
      </c>
    </row>
    <row r="175" s="13" customFormat="1">
      <c r="A175" s="13"/>
      <c r="B175" s="237"/>
      <c r="C175" s="238"/>
      <c r="D175" s="239" t="s">
        <v>217</v>
      </c>
      <c r="E175" s="258" t="s">
        <v>19</v>
      </c>
      <c r="F175" s="240" t="s">
        <v>1870</v>
      </c>
      <c r="G175" s="238"/>
      <c r="H175" s="241">
        <v>8.7720000000000002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217</v>
      </c>
      <c r="AU175" s="247" t="s">
        <v>85</v>
      </c>
      <c r="AV175" s="13" t="s">
        <v>85</v>
      </c>
      <c r="AW175" s="13" t="s">
        <v>37</v>
      </c>
      <c r="AX175" s="13" t="s">
        <v>75</v>
      </c>
      <c r="AY175" s="247" t="s">
        <v>147</v>
      </c>
    </row>
    <row r="176" s="14" customFormat="1">
      <c r="A176" s="14"/>
      <c r="B176" s="248"/>
      <c r="C176" s="249"/>
      <c r="D176" s="239" t="s">
        <v>217</v>
      </c>
      <c r="E176" s="250" t="s">
        <v>19</v>
      </c>
      <c r="F176" s="251" t="s">
        <v>295</v>
      </c>
      <c r="G176" s="249"/>
      <c r="H176" s="250" t="s">
        <v>19</v>
      </c>
      <c r="I176" s="252"/>
      <c r="J176" s="249"/>
      <c r="K176" s="249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217</v>
      </c>
      <c r="AU176" s="257" t="s">
        <v>85</v>
      </c>
      <c r="AV176" s="14" t="s">
        <v>83</v>
      </c>
      <c r="AW176" s="14" t="s">
        <v>37</v>
      </c>
      <c r="AX176" s="14" t="s">
        <v>75</v>
      </c>
      <c r="AY176" s="257" t="s">
        <v>147</v>
      </c>
    </row>
    <row r="177" s="13" customFormat="1">
      <c r="A177" s="13"/>
      <c r="B177" s="237"/>
      <c r="C177" s="238"/>
      <c r="D177" s="239" t="s">
        <v>217</v>
      </c>
      <c r="E177" s="258" t="s">
        <v>19</v>
      </c>
      <c r="F177" s="240" t="s">
        <v>1871</v>
      </c>
      <c r="G177" s="238"/>
      <c r="H177" s="241">
        <v>17.460000000000001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217</v>
      </c>
      <c r="AU177" s="247" t="s">
        <v>85</v>
      </c>
      <c r="AV177" s="13" t="s">
        <v>85</v>
      </c>
      <c r="AW177" s="13" t="s">
        <v>37</v>
      </c>
      <c r="AX177" s="13" t="s">
        <v>75</v>
      </c>
      <c r="AY177" s="247" t="s">
        <v>147</v>
      </c>
    </row>
    <row r="178" s="14" customFormat="1">
      <c r="A178" s="14"/>
      <c r="B178" s="248"/>
      <c r="C178" s="249"/>
      <c r="D178" s="239" t="s">
        <v>217</v>
      </c>
      <c r="E178" s="250" t="s">
        <v>19</v>
      </c>
      <c r="F178" s="251" t="s">
        <v>288</v>
      </c>
      <c r="G178" s="249"/>
      <c r="H178" s="250" t="s">
        <v>19</v>
      </c>
      <c r="I178" s="252"/>
      <c r="J178" s="249"/>
      <c r="K178" s="249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217</v>
      </c>
      <c r="AU178" s="257" t="s">
        <v>85</v>
      </c>
      <c r="AV178" s="14" t="s">
        <v>83</v>
      </c>
      <c r="AW178" s="14" t="s">
        <v>37</v>
      </c>
      <c r="AX178" s="14" t="s">
        <v>75</v>
      </c>
      <c r="AY178" s="257" t="s">
        <v>147</v>
      </c>
    </row>
    <row r="179" s="13" customFormat="1">
      <c r="A179" s="13"/>
      <c r="B179" s="237"/>
      <c r="C179" s="238"/>
      <c r="D179" s="239" t="s">
        <v>217</v>
      </c>
      <c r="E179" s="258" t="s">
        <v>19</v>
      </c>
      <c r="F179" s="240" t="s">
        <v>1872</v>
      </c>
      <c r="G179" s="238"/>
      <c r="H179" s="241">
        <v>10.859999999999999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217</v>
      </c>
      <c r="AU179" s="247" t="s">
        <v>85</v>
      </c>
      <c r="AV179" s="13" t="s">
        <v>85</v>
      </c>
      <c r="AW179" s="13" t="s">
        <v>37</v>
      </c>
      <c r="AX179" s="13" t="s">
        <v>75</v>
      </c>
      <c r="AY179" s="247" t="s">
        <v>147</v>
      </c>
    </row>
    <row r="180" s="14" customFormat="1">
      <c r="A180" s="14"/>
      <c r="B180" s="248"/>
      <c r="C180" s="249"/>
      <c r="D180" s="239" t="s">
        <v>217</v>
      </c>
      <c r="E180" s="250" t="s">
        <v>19</v>
      </c>
      <c r="F180" s="251" t="s">
        <v>315</v>
      </c>
      <c r="G180" s="249"/>
      <c r="H180" s="250" t="s">
        <v>19</v>
      </c>
      <c r="I180" s="252"/>
      <c r="J180" s="249"/>
      <c r="K180" s="249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217</v>
      </c>
      <c r="AU180" s="257" t="s">
        <v>85</v>
      </c>
      <c r="AV180" s="14" t="s">
        <v>83</v>
      </c>
      <c r="AW180" s="14" t="s">
        <v>37</v>
      </c>
      <c r="AX180" s="14" t="s">
        <v>75</v>
      </c>
      <c r="AY180" s="257" t="s">
        <v>147</v>
      </c>
    </row>
    <row r="181" s="13" customFormat="1">
      <c r="A181" s="13"/>
      <c r="B181" s="237"/>
      <c r="C181" s="238"/>
      <c r="D181" s="239" t="s">
        <v>217</v>
      </c>
      <c r="E181" s="258" t="s">
        <v>19</v>
      </c>
      <c r="F181" s="240" t="s">
        <v>1873</v>
      </c>
      <c r="G181" s="238"/>
      <c r="H181" s="241">
        <v>13.667999999999999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217</v>
      </c>
      <c r="AU181" s="247" t="s">
        <v>85</v>
      </c>
      <c r="AV181" s="13" t="s">
        <v>85</v>
      </c>
      <c r="AW181" s="13" t="s">
        <v>37</v>
      </c>
      <c r="AX181" s="13" t="s">
        <v>75</v>
      </c>
      <c r="AY181" s="247" t="s">
        <v>147</v>
      </c>
    </row>
    <row r="182" s="15" customFormat="1">
      <c r="A182" s="15"/>
      <c r="B182" s="259"/>
      <c r="C182" s="260"/>
      <c r="D182" s="239" t="s">
        <v>217</v>
      </c>
      <c r="E182" s="261" t="s">
        <v>19</v>
      </c>
      <c r="F182" s="262" t="s">
        <v>233</v>
      </c>
      <c r="G182" s="260"/>
      <c r="H182" s="263">
        <v>50.759999999999998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9" t="s">
        <v>217</v>
      </c>
      <c r="AU182" s="269" t="s">
        <v>85</v>
      </c>
      <c r="AV182" s="15" t="s">
        <v>153</v>
      </c>
      <c r="AW182" s="15" t="s">
        <v>37</v>
      </c>
      <c r="AX182" s="15" t="s">
        <v>83</v>
      </c>
      <c r="AY182" s="269" t="s">
        <v>147</v>
      </c>
    </row>
    <row r="183" s="2" customFormat="1" ht="24.15" customHeight="1">
      <c r="A183" s="40"/>
      <c r="B183" s="41"/>
      <c r="C183" s="226" t="s">
        <v>197</v>
      </c>
      <c r="D183" s="226" t="s">
        <v>212</v>
      </c>
      <c r="E183" s="227" t="s">
        <v>433</v>
      </c>
      <c r="F183" s="228" t="s">
        <v>434</v>
      </c>
      <c r="G183" s="229" t="s">
        <v>159</v>
      </c>
      <c r="H183" s="230">
        <v>53.298000000000002</v>
      </c>
      <c r="I183" s="231"/>
      <c r="J183" s="232">
        <f>ROUND(I183*H183,2)</f>
        <v>0</v>
      </c>
      <c r="K183" s="233"/>
      <c r="L183" s="234"/>
      <c r="M183" s="235" t="s">
        <v>19</v>
      </c>
      <c r="N183" s="236" t="s">
        <v>46</v>
      </c>
      <c r="O183" s="86"/>
      <c r="P183" s="217">
        <f>O183*H183</f>
        <v>0</v>
      </c>
      <c r="Q183" s="217">
        <v>0.0047999999999999996</v>
      </c>
      <c r="R183" s="217">
        <f>Q183*H183</f>
        <v>0.25583040000000001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186</v>
      </c>
      <c r="AT183" s="219" t="s">
        <v>212</v>
      </c>
      <c r="AU183" s="219" t="s">
        <v>85</v>
      </c>
      <c r="AY183" s="19" t="s">
        <v>147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83</v>
      </c>
      <c r="BK183" s="220">
        <f>ROUND(I183*H183,2)</f>
        <v>0</v>
      </c>
      <c r="BL183" s="19" t="s">
        <v>153</v>
      </c>
      <c r="BM183" s="219" t="s">
        <v>435</v>
      </c>
    </row>
    <row r="184" s="13" customFormat="1">
      <c r="A184" s="13"/>
      <c r="B184" s="237"/>
      <c r="C184" s="238"/>
      <c r="D184" s="239" t="s">
        <v>217</v>
      </c>
      <c r="E184" s="238"/>
      <c r="F184" s="240" t="s">
        <v>1874</v>
      </c>
      <c r="G184" s="238"/>
      <c r="H184" s="241">
        <v>53.298000000000002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217</v>
      </c>
      <c r="AU184" s="247" t="s">
        <v>85</v>
      </c>
      <c r="AV184" s="13" t="s">
        <v>85</v>
      </c>
      <c r="AW184" s="13" t="s">
        <v>4</v>
      </c>
      <c r="AX184" s="13" t="s">
        <v>83</v>
      </c>
      <c r="AY184" s="247" t="s">
        <v>147</v>
      </c>
    </row>
    <row r="185" s="2" customFormat="1" ht="66.75" customHeight="1">
      <c r="A185" s="40"/>
      <c r="B185" s="41"/>
      <c r="C185" s="207" t="s">
        <v>202</v>
      </c>
      <c r="D185" s="207" t="s">
        <v>149</v>
      </c>
      <c r="E185" s="208" t="s">
        <v>421</v>
      </c>
      <c r="F185" s="209" t="s">
        <v>422</v>
      </c>
      <c r="G185" s="210" t="s">
        <v>159</v>
      </c>
      <c r="H185" s="211">
        <v>330.613</v>
      </c>
      <c r="I185" s="212"/>
      <c r="J185" s="213">
        <f>ROUND(I185*H185,2)</f>
        <v>0</v>
      </c>
      <c r="K185" s="214"/>
      <c r="L185" s="46"/>
      <c r="M185" s="215" t="s">
        <v>19</v>
      </c>
      <c r="N185" s="216" t="s">
        <v>46</v>
      </c>
      <c r="O185" s="86"/>
      <c r="P185" s="217">
        <f>O185*H185</f>
        <v>0</v>
      </c>
      <c r="Q185" s="217">
        <v>0.0086</v>
      </c>
      <c r="R185" s="217">
        <f>Q185*H185</f>
        <v>2.8432718000000001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153</v>
      </c>
      <c r="AT185" s="219" t="s">
        <v>149</v>
      </c>
      <c r="AU185" s="219" t="s">
        <v>85</v>
      </c>
      <c r="AY185" s="19" t="s">
        <v>147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83</v>
      </c>
      <c r="BK185" s="220">
        <f>ROUND(I185*H185,2)</f>
        <v>0</v>
      </c>
      <c r="BL185" s="19" t="s">
        <v>153</v>
      </c>
      <c r="BM185" s="219" t="s">
        <v>438</v>
      </c>
    </row>
    <row r="186" s="2" customFormat="1">
      <c r="A186" s="40"/>
      <c r="B186" s="41"/>
      <c r="C186" s="42"/>
      <c r="D186" s="221" t="s">
        <v>155</v>
      </c>
      <c r="E186" s="42"/>
      <c r="F186" s="222" t="s">
        <v>424</v>
      </c>
      <c r="G186" s="42"/>
      <c r="H186" s="42"/>
      <c r="I186" s="223"/>
      <c r="J186" s="42"/>
      <c r="K186" s="42"/>
      <c r="L186" s="46"/>
      <c r="M186" s="224"/>
      <c r="N186" s="22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155</v>
      </c>
      <c r="AU186" s="19" t="s">
        <v>85</v>
      </c>
    </row>
    <row r="187" s="14" customFormat="1">
      <c r="A187" s="14"/>
      <c r="B187" s="248"/>
      <c r="C187" s="249"/>
      <c r="D187" s="239" t="s">
        <v>217</v>
      </c>
      <c r="E187" s="250" t="s">
        <v>19</v>
      </c>
      <c r="F187" s="251" t="s">
        <v>315</v>
      </c>
      <c r="G187" s="249"/>
      <c r="H187" s="250" t="s">
        <v>19</v>
      </c>
      <c r="I187" s="252"/>
      <c r="J187" s="249"/>
      <c r="K187" s="249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217</v>
      </c>
      <c r="AU187" s="257" t="s">
        <v>85</v>
      </c>
      <c r="AV187" s="14" t="s">
        <v>83</v>
      </c>
      <c r="AW187" s="14" t="s">
        <v>37</v>
      </c>
      <c r="AX187" s="14" t="s">
        <v>75</v>
      </c>
      <c r="AY187" s="257" t="s">
        <v>147</v>
      </c>
    </row>
    <row r="188" s="13" customFormat="1">
      <c r="A188" s="13"/>
      <c r="B188" s="237"/>
      <c r="C188" s="238"/>
      <c r="D188" s="239" t="s">
        <v>217</v>
      </c>
      <c r="E188" s="258" t="s">
        <v>19</v>
      </c>
      <c r="F188" s="240" t="s">
        <v>1875</v>
      </c>
      <c r="G188" s="238"/>
      <c r="H188" s="241">
        <v>191.50800000000001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217</v>
      </c>
      <c r="AU188" s="247" t="s">
        <v>85</v>
      </c>
      <c r="AV188" s="13" t="s">
        <v>85</v>
      </c>
      <c r="AW188" s="13" t="s">
        <v>37</v>
      </c>
      <c r="AX188" s="13" t="s">
        <v>75</v>
      </c>
      <c r="AY188" s="247" t="s">
        <v>147</v>
      </c>
    </row>
    <row r="189" s="14" customFormat="1">
      <c r="A189" s="14"/>
      <c r="B189" s="248"/>
      <c r="C189" s="249"/>
      <c r="D189" s="239" t="s">
        <v>217</v>
      </c>
      <c r="E189" s="250" t="s">
        <v>19</v>
      </c>
      <c r="F189" s="251" t="s">
        <v>295</v>
      </c>
      <c r="G189" s="249"/>
      <c r="H189" s="250" t="s">
        <v>19</v>
      </c>
      <c r="I189" s="252"/>
      <c r="J189" s="249"/>
      <c r="K189" s="249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217</v>
      </c>
      <c r="AU189" s="257" t="s">
        <v>85</v>
      </c>
      <c r="AV189" s="14" t="s">
        <v>83</v>
      </c>
      <c r="AW189" s="14" t="s">
        <v>37</v>
      </c>
      <c r="AX189" s="14" t="s">
        <v>75</v>
      </c>
      <c r="AY189" s="257" t="s">
        <v>147</v>
      </c>
    </row>
    <row r="190" s="13" customFormat="1">
      <c r="A190" s="13"/>
      <c r="B190" s="237"/>
      <c r="C190" s="238"/>
      <c r="D190" s="239" t="s">
        <v>217</v>
      </c>
      <c r="E190" s="258" t="s">
        <v>19</v>
      </c>
      <c r="F190" s="240" t="s">
        <v>1876</v>
      </c>
      <c r="G190" s="238"/>
      <c r="H190" s="241">
        <v>139.10499999999999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217</v>
      </c>
      <c r="AU190" s="247" t="s">
        <v>85</v>
      </c>
      <c r="AV190" s="13" t="s">
        <v>85</v>
      </c>
      <c r="AW190" s="13" t="s">
        <v>37</v>
      </c>
      <c r="AX190" s="13" t="s">
        <v>75</v>
      </c>
      <c r="AY190" s="247" t="s">
        <v>147</v>
      </c>
    </row>
    <row r="191" s="15" customFormat="1">
      <c r="A191" s="15"/>
      <c r="B191" s="259"/>
      <c r="C191" s="260"/>
      <c r="D191" s="239" t="s">
        <v>217</v>
      </c>
      <c r="E191" s="261" t="s">
        <v>19</v>
      </c>
      <c r="F191" s="262" t="s">
        <v>233</v>
      </c>
      <c r="G191" s="260"/>
      <c r="H191" s="263">
        <v>330.613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9" t="s">
        <v>217</v>
      </c>
      <c r="AU191" s="269" t="s">
        <v>85</v>
      </c>
      <c r="AV191" s="15" t="s">
        <v>153</v>
      </c>
      <c r="AW191" s="15" t="s">
        <v>37</v>
      </c>
      <c r="AX191" s="15" t="s">
        <v>83</v>
      </c>
      <c r="AY191" s="269" t="s">
        <v>147</v>
      </c>
    </row>
    <row r="192" s="2" customFormat="1" ht="16.5" customHeight="1">
      <c r="A192" s="40"/>
      <c r="B192" s="41"/>
      <c r="C192" s="226" t="s">
        <v>8</v>
      </c>
      <c r="D192" s="226" t="s">
        <v>212</v>
      </c>
      <c r="E192" s="227" t="s">
        <v>303</v>
      </c>
      <c r="F192" s="228" t="s">
        <v>304</v>
      </c>
      <c r="G192" s="229" t="s">
        <v>159</v>
      </c>
      <c r="H192" s="230">
        <v>380.20499999999998</v>
      </c>
      <c r="I192" s="231"/>
      <c r="J192" s="232">
        <f>ROUND(I192*H192,2)</f>
        <v>0</v>
      </c>
      <c r="K192" s="233"/>
      <c r="L192" s="234"/>
      <c r="M192" s="235" t="s">
        <v>19</v>
      </c>
      <c r="N192" s="236" t="s">
        <v>46</v>
      </c>
      <c r="O192" s="86"/>
      <c r="P192" s="217">
        <f>O192*H192</f>
        <v>0</v>
      </c>
      <c r="Q192" s="217">
        <v>0.0022399999999999998</v>
      </c>
      <c r="R192" s="217">
        <f>Q192*H192</f>
        <v>0.85165919999999984</v>
      </c>
      <c r="S192" s="217">
        <v>0</v>
      </c>
      <c r="T192" s="21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186</v>
      </c>
      <c r="AT192" s="219" t="s">
        <v>212</v>
      </c>
      <c r="AU192" s="219" t="s">
        <v>85</v>
      </c>
      <c r="AY192" s="19" t="s">
        <v>147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83</v>
      </c>
      <c r="BK192" s="220">
        <f>ROUND(I192*H192,2)</f>
        <v>0</v>
      </c>
      <c r="BL192" s="19" t="s">
        <v>153</v>
      </c>
      <c r="BM192" s="219" t="s">
        <v>440</v>
      </c>
    </row>
    <row r="193" s="13" customFormat="1">
      <c r="A193" s="13"/>
      <c r="B193" s="237"/>
      <c r="C193" s="238"/>
      <c r="D193" s="239" t="s">
        <v>217</v>
      </c>
      <c r="E193" s="238"/>
      <c r="F193" s="240" t="s">
        <v>1877</v>
      </c>
      <c r="G193" s="238"/>
      <c r="H193" s="241">
        <v>380.20499999999998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217</v>
      </c>
      <c r="AU193" s="247" t="s">
        <v>85</v>
      </c>
      <c r="AV193" s="13" t="s">
        <v>85</v>
      </c>
      <c r="AW193" s="13" t="s">
        <v>4</v>
      </c>
      <c r="AX193" s="13" t="s">
        <v>83</v>
      </c>
      <c r="AY193" s="247" t="s">
        <v>147</v>
      </c>
    </row>
    <row r="194" s="2" customFormat="1" ht="44.25" customHeight="1">
      <c r="A194" s="40"/>
      <c r="B194" s="41"/>
      <c r="C194" s="207" t="s">
        <v>211</v>
      </c>
      <c r="D194" s="207" t="s">
        <v>149</v>
      </c>
      <c r="E194" s="208" t="s">
        <v>443</v>
      </c>
      <c r="F194" s="209" t="s">
        <v>444</v>
      </c>
      <c r="G194" s="210" t="s">
        <v>278</v>
      </c>
      <c r="H194" s="211">
        <v>230.40000000000001</v>
      </c>
      <c r="I194" s="212"/>
      <c r="J194" s="213">
        <f>ROUND(I194*H194,2)</f>
        <v>0</v>
      </c>
      <c r="K194" s="214"/>
      <c r="L194" s="46"/>
      <c r="M194" s="215" t="s">
        <v>19</v>
      </c>
      <c r="N194" s="216" t="s">
        <v>46</v>
      </c>
      <c r="O194" s="86"/>
      <c r="P194" s="217">
        <f>O194*H194</f>
        <v>0</v>
      </c>
      <c r="Q194" s="217">
        <v>0.0017600000000000001</v>
      </c>
      <c r="R194" s="217">
        <f>Q194*H194</f>
        <v>0.40550400000000003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153</v>
      </c>
      <c r="AT194" s="219" t="s">
        <v>149</v>
      </c>
      <c r="AU194" s="219" t="s">
        <v>85</v>
      </c>
      <c r="AY194" s="19" t="s">
        <v>147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83</v>
      </c>
      <c r="BK194" s="220">
        <f>ROUND(I194*H194,2)</f>
        <v>0</v>
      </c>
      <c r="BL194" s="19" t="s">
        <v>153</v>
      </c>
      <c r="BM194" s="219" t="s">
        <v>445</v>
      </c>
    </row>
    <row r="195" s="2" customFormat="1">
      <c r="A195" s="40"/>
      <c r="B195" s="41"/>
      <c r="C195" s="42"/>
      <c r="D195" s="221" t="s">
        <v>155</v>
      </c>
      <c r="E195" s="42"/>
      <c r="F195" s="222" t="s">
        <v>446</v>
      </c>
      <c r="G195" s="42"/>
      <c r="H195" s="42"/>
      <c r="I195" s="223"/>
      <c r="J195" s="42"/>
      <c r="K195" s="42"/>
      <c r="L195" s="46"/>
      <c r="M195" s="224"/>
      <c r="N195" s="22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155</v>
      </c>
      <c r="AU195" s="19" t="s">
        <v>85</v>
      </c>
    </row>
    <row r="196" s="14" customFormat="1">
      <c r="A196" s="14"/>
      <c r="B196" s="248"/>
      <c r="C196" s="249"/>
      <c r="D196" s="239" t="s">
        <v>217</v>
      </c>
      <c r="E196" s="250" t="s">
        <v>19</v>
      </c>
      <c r="F196" s="251" t="s">
        <v>1878</v>
      </c>
      <c r="G196" s="249"/>
      <c r="H196" s="250" t="s">
        <v>19</v>
      </c>
      <c r="I196" s="252"/>
      <c r="J196" s="249"/>
      <c r="K196" s="249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217</v>
      </c>
      <c r="AU196" s="257" t="s">
        <v>85</v>
      </c>
      <c r="AV196" s="14" t="s">
        <v>83</v>
      </c>
      <c r="AW196" s="14" t="s">
        <v>37</v>
      </c>
      <c r="AX196" s="14" t="s">
        <v>75</v>
      </c>
      <c r="AY196" s="257" t="s">
        <v>147</v>
      </c>
    </row>
    <row r="197" s="14" customFormat="1">
      <c r="A197" s="14"/>
      <c r="B197" s="248"/>
      <c r="C197" s="249"/>
      <c r="D197" s="239" t="s">
        <v>217</v>
      </c>
      <c r="E197" s="250" t="s">
        <v>19</v>
      </c>
      <c r="F197" s="251" t="s">
        <v>315</v>
      </c>
      <c r="G197" s="249"/>
      <c r="H197" s="250" t="s">
        <v>19</v>
      </c>
      <c r="I197" s="252"/>
      <c r="J197" s="249"/>
      <c r="K197" s="249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217</v>
      </c>
      <c r="AU197" s="257" t="s">
        <v>85</v>
      </c>
      <c r="AV197" s="14" t="s">
        <v>83</v>
      </c>
      <c r="AW197" s="14" t="s">
        <v>37</v>
      </c>
      <c r="AX197" s="14" t="s">
        <v>75</v>
      </c>
      <c r="AY197" s="257" t="s">
        <v>147</v>
      </c>
    </row>
    <row r="198" s="13" customFormat="1">
      <c r="A198" s="13"/>
      <c r="B198" s="237"/>
      <c r="C198" s="238"/>
      <c r="D198" s="239" t="s">
        <v>217</v>
      </c>
      <c r="E198" s="258" t="s">
        <v>19</v>
      </c>
      <c r="F198" s="240" t="s">
        <v>1879</v>
      </c>
      <c r="G198" s="238"/>
      <c r="H198" s="241">
        <v>61.600000000000001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217</v>
      </c>
      <c r="AU198" s="247" t="s">
        <v>85</v>
      </c>
      <c r="AV198" s="13" t="s">
        <v>85</v>
      </c>
      <c r="AW198" s="13" t="s">
        <v>37</v>
      </c>
      <c r="AX198" s="13" t="s">
        <v>75</v>
      </c>
      <c r="AY198" s="247" t="s">
        <v>147</v>
      </c>
    </row>
    <row r="199" s="13" customFormat="1">
      <c r="A199" s="13"/>
      <c r="B199" s="237"/>
      <c r="C199" s="238"/>
      <c r="D199" s="239" t="s">
        <v>217</v>
      </c>
      <c r="E199" s="258" t="s">
        <v>19</v>
      </c>
      <c r="F199" s="240" t="s">
        <v>1880</v>
      </c>
      <c r="G199" s="238"/>
      <c r="H199" s="241">
        <v>81.599999999999994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217</v>
      </c>
      <c r="AU199" s="247" t="s">
        <v>85</v>
      </c>
      <c r="AV199" s="13" t="s">
        <v>85</v>
      </c>
      <c r="AW199" s="13" t="s">
        <v>37</v>
      </c>
      <c r="AX199" s="13" t="s">
        <v>75</v>
      </c>
      <c r="AY199" s="247" t="s">
        <v>147</v>
      </c>
    </row>
    <row r="200" s="14" customFormat="1">
      <c r="A200" s="14"/>
      <c r="B200" s="248"/>
      <c r="C200" s="249"/>
      <c r="D200" s="239" t="s">
        <v>217</v>
      </c>
      <c r="E200" s="250" t="s">
        <v>19</v>
      </c>
      <c r="F200" s="251" t="s">
        <v>295</v>
      </c>
      <c r="G200" s="249"/>
      <c r="H200" s="250" t="s">
        <v>19</v>
      </c>
      <c r="I200" s="252"/>
      <c r="J200" s="249"/>
      <c r="K200" s="249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217</v>
      </c>
      <c r="AU200" s="257" t="s">
        <v>85</v>
      </c>
      <c r="AV200" s="14" t="s">
        <v>83</v>
      </c>
      <c r="AW200" s="14" t="s">
        <v>37</v>
      </c>
      <c r="AX200" s="14" t="s">
        <v>75</v>
      </c>
      <c r="AY200" s="257" t="s">
        <v>147</v>
      </c>
    </row>
    <row r="201" s="13" customFormat="1">
      <c r="A201" s="13"/>
      <c r="B201" s="237"/>
      <c r="C201" s="238"/>
      <c r="D201" s="239" t="s">
        <v>217</v>
      </c>
      <c r="E201" s="258" t="s">
        <v>19</v>
      </c>
      <c r="F201" s="240" t="s">
        <v>1881</v>
      </c>
      <c r="G201" s="238"/>
      <c r="H201" s="241">
        <v>33.600000000000001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217</v>
      </c>
      <c r="AU201" s="247" t="s">
        <v>85</v>
      </c>
      <c r="AV201" s="13" t="s">
        <v>85</v>
      </c>
      <c r="AW201" s="13" t="s">
        <v>37</v>
      </c>
      <c r="AX201" s="13" t="s">
        <v>75</v>
      </c>
      <c r="AY201" s="247" t="s">
        <v>147</v>
      </c>
    </row>
    <row r="202" s="13" customFormat="1">
      <c r="A202" s="13"/>
      <c r="B202" s="237"/>
      <c r="C202" s="238"/>
      <c r="D202" s="239" t="s">
        <v>217</v>
      </c>
      <c r="E202" s="258" t="s">
        <v>19</v>
      </c>
      <c r="F202" s="240" t="s">
        <v>1882</v>
      </c>
      <c r="G202" s="238"/>
      <c r="H202" s="241">
        <v>40.799999999999997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217</v>
      </c>
      <c r="AU202" s="247" t="s">
        <v>85</v>
      </c>
      <c r="AV202" s="13" t="s">
        <v>85</v>
      </c>
      <c r="AW202" s="13" t="s">
        <v>37</v>
      </c>
      <c r="AX202" s="13" t="s">
        <v>75</v>
      </c>
      <c r="AY202" s="247" t="s">
        <v>147</v>
      </c>
    </row>
    <row r="203" s="13" customFormat="1">
      <c r="A203" s="13"/>
      <c r="B203" s="237"/>
      <c r="C203" s="238"/>
      <c r="D203" s="239" t="s">
        <v>217</v>
      </c>
      <c r="E203" s="258" t="s">
        <v>19</v>
      </c>
      <c r="F203" s="240" t="s">
        <v>1883</v>
      </c>
      <c r="G203" s="238"/>
      <c r="H203" s="241">
        <v>12.800000000000001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217</v>
      </c>
      <c r="AU203" s="247" t="s">
        <v>85</v>
      </c>
      <c r="AV203" s="13" t="s">
        <v>85</v>
      </c>
      <c r="AW203" s="13" t="s">
        <v>37</v>
      </c>
      <c r="AX203" s="13" t="s">
        <v>75</v>
      </c>
      <c r="AY203" s="247" t="s">
        <v>147</v>
      </c>
    </row>
    <row r="204" s="15" customFormat="1">
      <c r="A204" s="15"/>
      <c r="B204" s="259"/>
      <c r="C204" s="260"/>
      <c r="D204" s="239" t="s">
        <v>217</v>
      </c>
      <c r="E204" s="261" t="s">
        <v>19</v>
      </c>
      <c r="F204" s="262" t="s">
        <v>233</v>
      </c>
      <c r="G204" s="260"/>
      <c r="H204" s="263">
        <v>230.39999999999998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9" t="s">
        <v>217</v>
      </c>
      <c r="AU204" s="269" t="s">
        <v>85</v>
      </c>
      <c r="AV204" s="15" t="s">
        <v>153</v>
      </c>
      <c r="AW204" s="15" t="s">
        <v>37</v>
      </c>
      <c r="AX204" s="15" t="s">
        <v>83</v>
      </c>
      <c r="AY204" s="269" t="s">
        <v>147</v>
      </c>
    </row>
    <row r="205" s="2" customFormat="1" ht="24.15" customHeight="1">
      <c r="A205" s="40"/>
      <c r="B205" s="41"/>
      <c r="C205" s="226" t="s">
        <v>219</v>
      </c>
      <c r="D205" s="226" t="s">
        <v>212</v>
      </c>
      <c r="E205" s="227" t="s">
        <v>478</v>
      </c>
      <c r="F205" s="228" t="s">
        <v>479</v>
      </c>
      <c r="G205" s="229" t="s">
        <v>159</v>
      </c>
      <c r="H205" s="230">
        <v>10.736000000000001</v>
      </c>
      <c r="I205" s="231"/>
      <c r="J205" s="232">
        <f>ROUND(I205*H205,2)</f>
        <v>0</v>
      </c>
      <c r="K205" s="233"/>
      <c r="L205" s="234"/>
      <c r="M205" s="235" t="s">
        <v>19</v>
      </c>
      <c r="N205" s="236" t="s">
        <v>46</v>
      </c>
      <c r="O205" s="86"/>
      <c r="P205" s="217">
        <f>O205*H205</f>
        <v>0</v>
      </c>
      <c r="Q205" s="217">
        <v>0.00089999999999999998</v>
      </c>
      <c r="R205" s="217">
        <f>Q205*H205</f>
        <v>0.0096623999999999998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186</v>
      </c>
      <c r="AT205" s="219" t="s">
        <v>212</v>
      </c>
      <c r="AU205" s="219" t="s">
        <v>85</v>
      </c>
      <c r="AY205" s="19" t="s">
        <v>147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83</v>
      </c>
      <c r="BK205" s="220">
        <f>ROUND(I205*H205,2)</f>
        <v>0</v>
      </c>
      <c r="BL205" s="19" t="s">
        <v>153</v>
      </c>
      <c r="BM205" s="219" t="s">
        <v>480</v>
      </c>
    </row>
    <row r="206" s="14" customFormat="1">
      <c r="A206" s="14"/>
      <c r="B206" s="248"/>
      <c r="C206" s="249"/>
      <c r="D206" s="239" t="s">
        <v>217</v>
      </c>
      <c r="E206" s="250" t="s">
        <v>19</v>
      </c>
      <c r="F206" s="251" t="s">
        <v>1884</v>
      </c>
      <c r="G206" s="249"/>
      <c r="H206" s="250" t="s">
        <v>19</v>
      </c>
      <c r="I206" s="252"/>
      <c r="J206" s="249"/>
      <c r="K206" s="249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217</v>
      </c>
      <c r="AU206" s="257" t="s">
        <v>85</v>
      </c>
      <c r="AV206" s="14" t="s">
        <v>83</v>
      </c>
      <c r="AW206" s="14" t="s">
        <v>37</v>
      </c>
      <c r="AX206" s="14" t="s">
        <v>75</v>
      </c>
      <c r="AY206" s="257" t="s">
        <v>147</v>
      </c>
    </row>
    <row r="207" s="14" customFormat="1">
      <c r="A207" s="14"/>
      <c r="B207" s="248"/>
      <c r="C207" s="249"/>
      <c r="D207" s="239" t="s">
        <v>217</v>
      </c>
      <c r="E207" s="250" t="s">
        <v>19</v>
      </c>
      <c r="F207" s="251" t="s">
        <v>315</v>
      </c>
      <c r="G207" s="249"/>
      <c r="H207" s="250" t="s">
        <v>19</v>
      </c>
      <c r="I207" s="252"/>
      <c r="J207" s="249"/>
      <c r="K207" s="249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217</v>
      </c>
      <c r="AU207" s="257" t="s">
        <v>85</v>
      </c>
      <c r="AV207" s="14" t="s">
        <v>83</v>
      </c>
      <c r="AW207" s="14" t="s">
        <v>37</v>
      </c>
      <c r="AX207" s="14" t="s">
        <v>75</v>
      </c>
      <c r="AY207" s="257" t="s">
        <v>147</v>
      </c>
    </row>
    <row r="208" s="13" customFormat="1">
      <c r="A208" s="13"/>
      <c r="B208" s="237"/>
      <c r="C208" s="238"/>
      <c r="D208" s="239" t="s">
        <v>217</v>
      </c>
      <c r="E208" s="258" t="s">
        <v>19</v>
      </c>
      <c r="F208" s="240" t="s">
        <v>1885</v>
      </c>
      <c r="G208" s="238"/>
      <c r="H208" s="241">
        <v>1.76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217</v>
      </c>
      <c r="AU208" s="247" t="s">
        <v>85</v>
      </c>
      <c r="AV208" s="13" t="s">
        <v>85</v>
      </c>
      <c r="AW208" s="13" t="s">
        <v>37</v>
      </c>
      <c r="AX208" s="13" t="s">
        <v>75</v>
      </c>
      <c r="AY208" s="247" t="s">
        <v>147</v>
      </c>
    </row>
    <row r="209" s="13" customFormat="1">
      <c r="A209" s="13"/>
      <c r="B209" s="237"/>
      <c r="C209" s="238"/>
      <c r="D209" s="239" t="s">
        <v>217</v>
      </c>
      <c r="E209" s="258" t="s">
        <v>19</v>
      </c>
      <c r="F209" s="240" t="s">
        <v>1886</v>
      </c>
      <c r="G209" s="238"/>
      <c r="H209" s="241">
        <v>1.9199999999999999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217</v>
      </c>
      <c r="AU209" s="247" t="s">
        <v>85</v>
      </c>
      <c r="AV209" s="13" t="s">
        <v>85</v>
      </c>
      <c r="AW209" s="13" t="s">
        <v>37</v>
      </c>
      <c r="AX209" s="13" t="s">
        <v>75</v>
      </c>
      <c r="AY209" s="247" t="s">
        <v>147</v>
      </c>
    </row>
    <row r="210" s="14" customFormat="1">
      <c r="A210" s="14"/>
      <c r="B210" s="248"/>
      <c r="C210" s="249"/>
      <c r="D210" s="239" t="s">
        <v>217</v>
      </c>
      <c r="E210" s="250" t="s">
        <v>19</v>
      </c>
      <c r="F210" s="251" t="s">
        <v>295</v>
      </c>
      <c r="G210" s="249"/>
      <c r="H210" s="250" t="s">
        <v>19</v>
      </c>
      <c r="I210" s="252"/>
      <c r="J210" s="249"/>
      <c r="K210" s="249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217</v>
      </c>
      <c r="AU210" s="257" t="s">
        <v>85</v>
      </c>
      <c r="AV210" s="14" t="s">
        <v>83</v>
      </c>
      <c r="AW210" s="14" t="s">
        <v>37</v>
      </c>
      <c r="AX210" s="14" t="s">
        <v>75</v>
      </c>
      <c r="AY210" s="257" t="s">
        <v>147</v>
      </c>
    </row>
    <row r="211" s="13" customFormat="1">
      <c r="A211" s="13"/>
      <c r="B211" s="237"/>
      <c r="C211" s="238"/>
      <c r="D211" s="239" t="s">
        <v>217</v>
      </c>
      <c r="E211" s="258" t="s">
        <v>19</v>
      </c>
      <c r="F211" s="240" t="s">
        <v>1887</v>
      </c>
      <c r="G211" s="238"/>
      <c r="H211" s="241">
        <v>0.95999999999999996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217</v>
      </c>
      <c r="AU211" s="247" t="s">
        <v>85</v>
      </c>
      <c r="AV211" s="13" t="s">
        <v>85</v>
      </c>
      <c r="AW211" s="13" t="s">
        <v>37</v>
      </c>
      <c r="AX211" s="13" t="s">
        <v>75</v>
      </c>
      <c r="AY211" s="247" t="s">
        <v>147</v>
      </c>
    </row>
    <row r="212" s="13" customFormat="1">
      <c r="A212" s="13"/>
      <c r="B212" s="237"/>
      <c r="C212" s="238"/>
      <c r="D212" s="239" t="s">
        <v>217</v>
      </c>
      <c r="E212" s="258" t="s">
        <v>19</v>
      </c>
      <c r="F212" s="240" t="s">
        <v>1887</v>
      </c>
      <c r="G212" s="238"/>
      <c r="H212" s="241">
        <v>0.95999999999999996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217</v>
      </c>
      <c r="AU212" s="247" t="s">
        <v>85</v>
      </c>
      <c r="AV212" s="13" t="s">
        <v>85</v>
      </c>
      <c r="AW212" s="13" t="s">
        <v>37</v>
      </c>
      <c r="AX212" s="13" t="s">
        <v>75</v>
      </c>
      <c r="AY212" s="247" t="s">
        <v>147</v>
      </c>
    </row>
    <row r="213" s="13" customFormat="1">
      <c r="A213" s="13"/>
      <c r="B213" s="237"/>
      <c r="C213" s="238"/>
      <c r="D213" s="239" t="s">
        <v>217</v>
      </c>
      <c r="E213" s="258" t="s">
        <v>19</v>
      </c>
      <c r="F213" s="240" t="s">
        <v>1888</v>
      </c>
      <c r="G213" s="238"/>
      <c r="H213" s="241">
        <v>4.1600000000000001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217</v>
      </c>
      <c r="AU213" s="247" t="s">
        <v>85</v>
      </c>
      <c r="AV213" s="13" t="s">
        <v>85</v>
      </c>
      <c r="AW213" s="13" t="s">
        <v>37</v>
      </c>
      <c r="AX213" s="13" t="s">
        <v>75</v>
      </c>
      <c r="AY213" s="247" t="s">
        <v>147</v>
      </c>
    </row>
    <row r="214" s="15" customFormat="1">
      <c r="A214" s="15"/>
      <c r="B214" s="259"/>
      <c r="C214" s="260"/>
      <c r="D214" s="239" t="s">
        <v>217</v>
      </c>
      <c r="E214" s="261" t="s">
        <v>19</v>
      </c>
      <c r="F214" s="262" t="s">
        <v>233</v>
      </c>
      <c r="G214" s="260"/>
      <c r="H214" s="263">
        <v>9.7599999999999998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9" t="s">
        <v>217</v>
      </c>
      <c r="AU214" s="269" t="s">
        <v>85</v>
      </c>
      <c r="AV214" s="15" t="s">
        <v>153</v>
      </c>
      <c r="AW214" s="15" t="s">
        <v>37</v>
      </c>
      <c r="AX214" s="15" t="s">
        <v>83</v>
      </c>
      <c r="AY214" s="269" t="s">
        <v>147</v>
      </c>
    </row>
    <row r="215" s="13" customFormat="1">
      <c r="A215" s="13"/>
      <c r="B215" s="237"/>
      <c r="C215" s="238"/>
      <c r="D215" s="239" t="s">
        <v>217</v>
      </c>
      <c r="E215" s="238"/>
      <c r="F215" s="240" t="s">
        <v>1889</v>
      </c>
      <c r="G215" s="238"/>
      <c r="H215" s="241">
        <v>10.736000000000001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217</v>
      </c>
      <c r="AU215" s="247" t="s">
        <v>85</v>
      </c>
      <c r="AV215" s="13" t="s">
        <v>85</v>
      </c>
      <c r="AW215" s="13" t="s">
        <v>4</v>
      </c>
      <c r="AX215" s="13" t="s">
        <v>83</v>
      </c>
      <c r="AY215" s="247" t="s">
        <v>147</v>
      </c>
    </row>
    <row r="216" s="2" customFormat="1" ht="24.15" customHeight="1">
      <c r="A216" s="40"/>
      <c r="B216" s="41"/>
      <c r="C216" s="226" t="s">
        <v>1240</v>
      </c>
      <c r="D216" s="226" t="s">
        <v>212</v>
      </c>
      <c r="E216" s="227" t="s">
        <v>509</v>
      </c>
      <c r="F216" s="228" t="s">
        <v>510</v>
      </c>
      <c r="G216" s="229" t="s">
        <v>159</v>
      </c>
      <c r="H216" s="230">
        <v>38.015999999999998</v>
      </c>
      <c r="I216" s="231"/>
      <c r="J216" s="232">
        <f>ROUND(I216*H216,2)</f>
        <v>0</v>
      </c>
      <c r="K216" s="233"/>
      <c r="L216" s="234"/>
      <c r="M216" s="235" t="s">
        <v>19</v>
      </c>
      <c r="N216" s="236" t="s">
        <v>46</v>
      </c>
      <c r="O216" s="86"/>
      <c r="P216" s="217">
        <f>O216*H216</f>
        <v>0</v>
      </c>
      <c r="Q216" s="217">
        <v>0.0014</v>
      </c>
      <c r="R216" s="217">
        <f>Q216*H216</f>
        <v>0.053222399999999996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186</v>
      </c>
      <c r="AT216" s="219" t="s">
        <v>212</v>
      </c>
      <c r="AU216" s="219" t="s">
        <v>85</v>
      </c>
      <c r="AY216" s="19" t="s">
        <v>147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83</v>
      </c>
      <c r="BK216" s="220">
        <f>ROUND(I216*H216,2)</f>
        <v>0</v>
      </c>
      <c r="BL216" s="19" t="s">
        <v>153</v>
      </c>
      <c r="BM216" s="219" t="s">
        <v>511</v>
      </c>
    </row>
    <row r="217" s="14" customFormat="1">
      <c r="A217" s="14"/>
      <c r="B217" s="248"/>
      <c r="C217" s="249"/>
      <c r="D217" s="239" t="s">
        <v>217</v>
      </c>
      <c r="E217" s="250" t="s">
        <v>19</v>
      </c>
      <c r="F217" s="251" t="s">
        <v>1890</v>
      </c>
      <c r="G217" s="249"/>
      <c r="H217" s="250" t="s">
        <v>19</v>
      </c>
      <c r="I217" s="252"/>
      <c r="J217" s="249"/>
      <c r="K217" s="249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217</v>
      </c>
      <c r="AU217" s="257" t="s">
        <v>85</v>
      </c>
      <c r="AV217" s="14" t="s">
        <v>83</v>
      </c>
      <c r="AW217" s="14" t="s">
        <v>37</v>
      </c>
      <c r="AX217" s="14" t="s">
        <v>75</v>
      </c>
      <c r="AY217" s="257" t="s">
        <v>147</v>
      </c>
    </row>
    <row r="218" s="14" customFormat="1">
      <c r="A218" s="14"/>
      <c r="B218" s="248"/>
      <c r="C218" s="249"/>
      <c r="D218" s="239" t="s">
        <v>217</v>
      </c>
      <c r="E218" s="250" t="s">
        <v>19</v>
      </c>
      <c r="F218" s="251" t="s">
        <v>315</v>
      </c>
      <c r="G218" s="249"/>
      <c r="H218" s="250" t="s">
        <v>19</v>
      </c>
      <c r="I218" s="252"/>
      <c r="J218" s="249"/>
      <c r="K218" s="249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217</v>
      </c>
      <c r="AU218" s="257" t="s">
        <v>85</v>
      </c>
      <c r="AV218" s="14" t="s">
        <v>83</v>
      </c>
      <c r="AW218" s="14" t="s">
        <v>37</v>
      </c>
      <c r="AX218" s="14" t="s">
        <v>75</v>
      </c>
      <c r="AY218" s="257" t="s">
        <v>147</v>
      </c>
    </row>
    <row r="219" s="13" customFormat="1">
      <c r="A219" s="13"/>
      <c r="B219" s="237"/>
      <c r="C219" s="238"/>
      <c r="D219" s="239" t="s">
        <v>217</v>
      </c>
      <c r="E219" s="258" t="s">
        <v>19</v>
      </c>
      <c r="F219" s="240" t="s">
        <v>1891</v>
      </c>
      <c r="G219" s="238"/>
      <c r="H219" s="241">
        <v>8.0960000000000001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217</v>
      </c>
      <c r="AU219" s="247" t="s">
        <v>85</v>
      </c>
      <c r="AV219" s="13" t="s">
        <v>85</v>
      </c>
      <c r="AW219" s="13" t="s">
        <v>37</v>
      </c>
      <c r="AX219" s="13" t="s">
        <v>75</v>
      </c>
      <c r="AY219" s="247" t="s">
        <v>147</v>
      </c>
    </row>
    <row r="220" s="13" customFormat="1">
      <c r="A220" s="13"/>
      <c r="B220" s="237"/>
      <c r="C220" s="238"/>
      <c r="D220" s="239" t="s">
        <v>217</v>
      </c>
      <c r="E220" s="258" t="s">
        <v>19</v>
      </c>
      <c r="F220" s="240" t="s">
        <v>1892</v>
      </c>
      <c r="G220" s="238"/>
      <c r="H220" s="241">
        <v>11.135999999999999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217</v>
      </c>
      <c r="AU220" s="247" t="s">
        <v>85</v>
      </c>
      <c r="AV220" s="13" t="s">
        <v>85</v>
      </c>
      <c r="AW220" s="13" t="s">
        <v>37</v>
      </c>
      <c r="AX220" s="13" t="s">
        <v>75</v>
      </c>
      <c r="AY220" s="247" t="s">
        <v>147</v>
      </c>
    </row>
    <row r="221" s="14" customFormat="1">
      <c r="A221" s="14"/>
      <c r="B221" s="248"/>
      <c r="C221" s="249"/>
      <c r="D221" s="239" t="s">
        <v>217</v>
      </c>
      <c r="E221" s="250" t="s">
        <v>19</v>
      </c>
      <c r="F221" s="251" t="s">
        <v>295</v>
      </c>
      <c r="G221" s="249"/>
      <c r="H221" s="250" t="s">
        <v>19</v>
      </c>
      <c r="I221" s="252"/>
      <c r="J221" s="249"/>
      <c r="K221" s="249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217</v>
      </c>
      <c r="AU221" s="257" t="s">
        <v>85</v>
      </c>
      <c r="AV221" s="14" t="s">
        <v>83</v>
      </c>
      <c r="AW221" s="14" t="s">
        <v>37</v>
      </c>
      <c r="AX221" s="14" t="s">
        <v>75</v>
      </c>
      <c r="AY221" s="257" t="s">
        <v>147</v>
      </c>
    </row>
    <row r="222" s="13" customFormat="1">
      <c r="A222" s="13"/>
      <c r="B222" s="237"/>
      <c r="C222" s="238"/>
      <c r="D222" s="239" t="s">
        <v>217</v>
      </c>
      <c r="E222" s="258" t="s">
        <v>19</v>
      </c>
      <c r="F222" s="240" t="s">
        <v>1893</v>
      </c>
      <c r="G222" s="238"/>
      <c r="H222" s="241">
        <v>4.4160000000000004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7" t="s">
        <v>217</v>
      </c>
      <c r="AU222" s="247" t="s">
        <v>85</v>
      </c>
      <c r="AV222" s="13" t="s">
        <v>85</v>
      </c>
      <c r="AW222" s="13" t="s">
        <v>37</v>
      </c>
      <c r="AX222" s="13" t="s">
        <v>75</v>
      </c>
      <c r="AY222" s="247" t="s">
        <v>147</v>
      </c>
    </row>
    <row r="223" s="13" customFormat="1">
      <c r="A223" s="13"/>
      <c r="B223" s="237"/>
      <c r="C223" s="238"/>
      <c r="D223" s="239" t="s">
        <v>217</v>
      </c>
      <c r="E223" s="258" t="s">
        <v>19</v>
      </c>
      <c r="F223" s="240" t="s">
        <v>1894</v>
      </c>
      <c r="G223" s="238"/>
      <c r="H223" s="241">
        <v>5.5679999999999996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217</v>
      </c>
      <c r="AU223" s="247" t="s">
        <v>85</v>
      </c>
      <c r="AV223" s="13" t="s">
        <v>85</v>
      </c>
      <c r="AW223" s="13" t="s">
        <v>37</v>
      </c>
      <c r="AX223" s="13" t="s">
        <v>75</v>
      </c>
      <c r="AY223" s="247" t="s">
        <v>147</v>
      </c>
    </row>
    <row r="224" s="13" customFormat="1">
      <c r="A224" s="13"/>
      <c r="B224" s="237"/>
      <c r="C224" s="238"/>
      <c r="D224" s="239" t="s">
        <v>217</v>
      </c>
      <c r="E224" s="258" t="s">
        <v>19</v>
      </c>
      <c r="F224" s="240" t="s">
        <v>1895</v>
      </c>
      <c r="G224" s="238"/>
      <c r="H224" s="241">
        <v>8.8000000000000007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217</v>
      </c>
      <c r="AU224" s="247" t="s">
        <v>85</v>
      </c>
      <c r="AV224" s="13" t="s">
        <v>85</v>
      </c>
      <c r="AW224" s="13" t="s">
        <v>37</v>
      </c>
      <c r="AX224" s="13" t="s">
        <v>75</v>
      </c>
      <c r="AY224" s="247" t="s">
        <v>147</v>
      </c>
    </row>
    <row r="225" s="15" customFormat="1">
      <c r="A225" s="15"/>
      <c r="B225" s="259"/>
      <c r="C225" s="260"/>
      <c r="D225" s="239" t="s">
        <v>217</v>
      </c>
      <c r="E225" s="261" t="s">
        <v>19</v>
      </c>
      <c r="F225" s="262" t="s">
        <v>233</v>
      </c>
      <c r="G225" s="260"/>
      <c r="H225" s="263">
        <v>38.016000000000005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9" t="s">
        <v>217</v>
      </c>
      <c r="AU225" s="269" t="s">
        <v>85</v>
      </c>
      <c r="AV225" s="15" t="s">
        <v>153</v>
      </c>
      <c r="AW225" s="15" t="s">
        <v>37</v>
      </c>
      <c r="AX225" s="15" t="s">
        <v>83</v>
      </c>
      <c r="AY225" s="269" t="s">
        <v>147</v>
      </c>
    </row>
    <row r="226" s="2" customFormat="1" ht="55.5" customHeight="1">
      <c r="A226" s="40"/>
      <c r="B226" s="41"/>
      <c r="C226" s="207" t="s">
        <v>964</v>
      </c>
      <c r="D226" s="207" t="s">
        <v>149</v>
      </c>
      <c r="E226" s="208" t="s">
        <v>540</v>
      </c>
      <c r="F226" s="209" t="s">
        <v>541</v>
      </c>
      <c r="G226" s="210" t="s">
        <v>159</v>
      </c>
      <c r="H226" s="211">
        <v>348.07299999999998</v>
      </c>
      <c r="I226" s="212"/>
      <c r="J226" s="213">
        <f>ROUND(I226*H226,2)</f>
        <v>0</v>
      </c>
      <c r="K226" s="214"/>
      <c r="L226" s="46"/>
      <c r="M226" s="215" t="s">
        <v>19</v>
      </c>
      <c r="N226" s="216" t="s">
        <v>46</v>
      </c>
      <c r="O226" s="86"/>
      <c r="P226" s="217">
        <f>O226*H226</f>
        <v>0</v>
      </c>
      <c r="Q226" s="217">
        <v>8.0000000000000007E-05</v>
      </c>
      <c r="R226" s="217">
        <f>Q226*H226</f>
        <v>0.02784584</v>
      </c>
      <c r="S226" s="217">
        <v>0</v>
      </c>
      <c r="T226" s="218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9" t="s">
        <v>153</v>
      </c>
      <c r="AT226" s="219" t="s">
        <v>149</v>
      </c>
      <c r="AU226" s="219" t="s">
        <v>85</v>
      </c>
      <c r="AY226" s="19" t="s">
        <v>147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19" t="s">
        <v>83</v>
      </c>
      <c r="BK226" s="220">
        <f>ROUND(I226*H226,2)</f>
        <v>0</v>
      </c>
      <c r="BL226" s="19" t="s">
        <v>153</v>
      </c>
      <c r="BM226" s="219" t="s">
        <v>542</v>
      </c>
    </row>
    <row r="227" s="2" customFormat="1">
      <c r="A227" s="40"/>
      <c r="B227" s="41"/>
      <c r="C227" s="42"/>
      <c r="D227" s="221" t="s">
        <v>155</v>
      </c>
      <c r="E227" s="42"/>
      <c r="F227" s="222" t="s">
        <v>543</v>
      </c>
      <c r="G227" s="42"/>
      <c r="H227" s="42"/>
      <c r="I227" s="223"/>
      <c r="J227" s="42"/>
      <c r="K227" s="42"/>
      <c r="L227" s="46"/>
      <c r="M227" s="224"/>
      <c r="N227" s="225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155</v>
      </c>
      <c r="AU227" s="19" t="s">
        <v>85</v>
      </c>
    </row>
    <row r="228" s="14" customFormat="1">
      <c r="A228" s="14"/>
      <c r="B228" s="248"/>
      <c r="C228" s="249"/>
      <c r="D228" s="239" t="s">
        <v>217</v>
      </c>
      <c r="E228" s="250" t="s">
        <v>19</v>
      </c>
      <c r="F228" s="251" t="s">
        <v>315</v>
      </c>
      <c r="G228" s="249"/>
      <c r="H228" s="250" t="s">
        <v>19</v>
      </c>
      <c r="I228" s="252"/>
      <c r="J228" s="249"/>
      <c r="K228" s="249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217</v>
      </c>
      <c r="AU228" s="257" t="s">
        <v>85</v>
      </c>
      <c r="AV228" s="14" t="s">
        <v>83</v>
      </c>
      <c r="AW228" s="14" t="s">
        <v>37</v>
      </c>
      <c r="AX228" s="14" t="s">
        <v>75</v>
      </c>
      <c r="AY228" s="257" t="s">
        <v>147</v>
      </c>
    </row>
    <row r="229" s="13" customFormat="1">
      <c r="A229" s="13"/>
      <c r="B229" s="237"/>
      <c r="C229" s="238"/>
      <c r="D229" s="239" t="s">
        <v>217</v>
      </c>
      <c r="E229" s="258" t="s">
        <v>19</v>
      </c>
      <c r="F229" s="240" t="s">
        <v>1875</v>
      </c>
      <c r="G229" s="238"/>
      <c r="H229" s="241">
        <v>191.50800000000001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217</v>
      </c>
      <c r="AU229" s="247" t="s">
        <v>85</v>
      </c>
      <c r="AV229" s="13" t="s">
        <v>85</v>
      </c>
      <c r="AW229" s="13" t="s">
        <v>37</v>
      </c>
      <c r="AX229" s="13" t="s">
        <v>75</v>
      </c>
      <c r="AY229" s="247" t="s">
        <v>147</v>
      </c>
    </row>
    <row r="230" s="14" customFormat="1">
      <c r="A230" s="14"/>
      <c r="B230" s="248"/>
      <c r="C230" s="249"/>
      <c r="D230" s="239" t="s">
        <v>217</v>
      </c>
      <c r="E230" s="250" t="s">
        <v>19</v>
      </c>
      <c r="F230" s="251" t="s">
        <v>295</v>
      </c>
      <c r="G230" s="249"/>
      <c r="H230" s="250" t="s">
        <v>19</v>
      </c>
      <c r="I230" s="252"/>
      <c r="J230" s="249"/>
      <c r="K230" s="249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217</v>
      </c>
      <c r="AU230" s="257" t="s">
        <v>85</v>
      </c>
      <c r="AV230" s="14" t="s">
        <v>83</v>
      </c>
      <c r="AW230" s="14" t="s">
        <v>37</v>
      </c>
      <c r="AX230" s="14" t="s">
        <v>75</v>
      </c>
      <c r="AY230" s="257" t="s">
        <v>147</v>
      </c>
    </row>
    <row r="231" s="13" customFormat="1">
      <c r="A231" s="13"/>
      <c r="B231" s="237"/>
      <c r="C231" s="238"/>
      <c r="D231" s="239" t="s">
        <v>217</v>
      </c>
      <c r="E231" s="258" t="s">
        <v>19</v>
      </c>
      <c r="F231" s="240" t="s">
        <v>1896</v>
      </c>
      <c r="G231" s="238"/>
      <c r="H231" s="241">
        <v>156.565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217</v>
      </c>
      <c r="AU231" s="247" t="s">
        <v>85</v>
      </c>
      <c r="AV231" s="13" t="s">
        <v>85</v>
      </c>
      <c r="AW231" s="13" t="s">
        <v>37</v>
      </c>
      <c r="AX231" s="13" t="s">
        <v>75</v>
      </c>
      <c r="AY231" s="247" t="s">
        <v>147</v>
      </c>
    </row>
    <row r="232" s="15" customFormat="1">
      <c r="A232" s="15"/>
      <c r="B232" s="259"/>
      <c r="C232" s="260"/>
      <c r="D232" s="239" t="s">
        <v>217</v>
      </c>
      <c r="E232" s="261" t="s">
        <v>19</v>
      </c>
      <c r="F232" s="262" t="s">
        <v>233</v>
      </c>
      <c r="G232" s="260"/>
      <c r="H232" s="263">
        <v>348.07299999999998</v>
      </c>
      <c r="I232" s="264"/>
      <c r="J232" s="260"/>
      <c r="K232" s="260"/>
      <c r="L232" s="265"/>
      <c r="M232" s="266"/>
      <c r="N232" s="267"/>
      <c r="O232" s="267"/>
      <c r="P232" s="267"/>
      <c r="Q232" s="267"/>
      <c r="R232" s="267"/>
      <c r="S232" s="267"/>
      <c r="T232" s="26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9" t="s">
        <v>217</v>
      </c>
      <c r="AU232" s="269" t="s">
        <v>85</v>
      </c>
      <c r="AV232" s="15" t="s">
        <v>153</v>
      </c>
      <c r="AW232" s="15" t="s">
        <v>37</v>
      </c>
      <c r="AX232" s="15" t="s">
        <v>83</v>
      </c>
      <c r="AY232" s="269" t="s">
        <v>147</v>
      </c>
    </row>
    <row r="233" s="2" customFormat="1" ht="49.05" customHeight="1">
      <c r="A233" s="40"/>
      <c r="B233" s="41"/>
      <c r="C233" s="207" t="s">
        <v>1714</v>
      </c>
      <c r="D233" s="207" t="s">
        <v>149</v>
      </c>
      <c r="E233" s="208" t="s">
        <v>546</v>
      </c>
      <c r="F233" s="209" t="s">
        <v>547</v>
      </c>
      <c r="G233" s="210" t="s">
        <v>159</v>
      </c>
      <c r="H233" s="211">
        <v>50.759999999999998</v>
      </c>
      <c r="I233" s="212"/>
      <c r="J233" s="213">
        <f>ROUND(I233*H233,2)</f>
        <v>0</v>
      </c>
      <c r="K233" s="214"/>
      <c r="L233" s="46"/>
      <c r="M233" s="215" t="s">
        <v>19</v>
      </c>
      <c r="N233" s="216" t="s">
        <v>46</v>
      </c>
      <c r="O233" s="86"/>
      <c r="P233" s="217">
        <f>O233*H233</f>
        <v>0</v>
      </c>
      <c r="Q233" s="217">
        <v>0.0037799999999999999</v>
      </c>
      <c r="R233" s="217">
        <f>Q233*H233</f>
        <v>0.19187279999999998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153</v>
      </c>
      <c r="AT233" s="219" t="s">
        <v>149</v>
      </c>
      <c r="AU233" s="219" t="s">
        <v>85</v>
      </c>
      <c r="AY233" s="19" t="s">
        <v>147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83</v>
      </c>
      <c r="BK233" s="220">
        <f>ROUND(I233*H233,2)</f>
        <v>0</v>
      </c>
      <c r="BL233" s="19" t="s">
        <v>153</v>
      </c>
      <c r="BM233" s="219" t="s">
        <v>548</v>
      </c>
    </row>
    <row r="234" s="2" customFormat="1">
      <c r="A234" s="40"/>
      <c r="B234" s="41"/>
      <c r="C234" s="42"/>
      <c r="D234" s="221" t="s">
        <v>155</v>
      </c>
      <c r="E234" s="42"/>
      <c r="F234" s="222" t="s">
        <v>549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155</v>
      </c>
      <c r="AU234" s="19" t="s">
        <v>85</v>
      </c>
    </row>
    <row r="235" s="14" customFormat="1">
      <c r="A235" s="14"/>
      <c r="B235" s="248"/>
      <c r="C235" s="249"/>
      <c r="D235" s="239" t="s">
        <v>217</v>
      </c>
      <c r="E235" s="250" t="s">
        <v>19</v>
      </c>
      <c r="F235" s="251" t="s">
        <v>1897</v>
      </c>
      <c r="G235" s="249"/>
      <c r="H235" s="250" t="s">
        <v>19</v>
      </c>
      <c r="I235" s="252"/>
      <c r="J235" s="249"/>
      <c r="K235" s="249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217</v>
      </c>
      <c r="AU235" s="257" t="s">
        <v>85</v>
      </c>
      <c r="AV235" s="14" t="s">
        <v>83</v>
      </c>
      <c r="AW235" s="14" t="s">
        <v>37</v>
      </c>
      <c r="AX235" s="14" t="s">
        <v>75</v>
      </c>
      <c r="AY235" s="257" t="s">
        <v>147</v>
      </c>
    </row>
    <row r="236" s="14" customFormat="1">
      <c r="A236" s="14"/>
      <c r="B236" s="248"/>
      <c r="C236" s="249"/>
      <c r="D236" s="239" t="s">
        <v>217</v>
      </c>
      <c r="E236" s="250" t="s">
        <v>19</v>
      </c>
      <c r="F236" s="251" t="s">
        <v>291</v>
      </c>
      <c r="G236" s="249"/>
      <c r="H236" s="250" t="s">
        <v>19</v>
      </c>
      <c r="I236" s="252"/>
      <c r="J236" s="249"/>
      <c r="K236" s="249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217</v>
      </c>
      <c r="AU236" s="257" t="s">
        <v>85</v>
      </c>
      <c r="AV236" s="14" t="s">
        <v>83</v>
      </c>
      <c r="AW236" s="14" t="s">
        <v>37</v>
      </c>
      <c r="AX236" s="14" t="s">
        <v>75</v>
      </c>
      <c r="AY236" s="257" t="s">
        <v>147</v>
      </c>
    </row>
    <row r="237" s="13" customFormat="1">
      <c r="A237" s="13"/>
      <c r="B237" s="237"/>
      <c r="C237" s="238"/>
      <c r="D237" s="239" t="s">
        <v>217</v>
      </c>
      <c r="E237" s="258" t="s">
        <v>19</v>
      </c>
      <c r="F237" s="240" t="s">
        <v>1870</v>
      </c>
      <c r="G237" s="238"/>
      <c r="H237" s="241">
        <v>8.7720000000000002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217</v>
      </c>
      <c r="AU237" s="247" t="s">
        <v>85</v>
      </c>
      <c r="AV237" s="13" t="s">
        <v>85</v>
      </c>
      <c r="AW237" s="13" t="s">
        <v>37</v>
      </c>
      <c r="AX237" s="13" t="s">
        <v>75</v>
      </c>
      <c r="AY237" s="247" t="s">
        <v>147</v>
      </c>
    </row>
    <row r="238" s="14" customFormat="1">
      <c r="A238" s="14"/>
      <c r="B238" s="248"/>
      <c r="C238" s="249"/>
      <c r="D238" s="239" t="s">
        <v>217</v>
      </c>
      <c r="E238" s="250" t="s">
        <v>19</v>
      </c>
      <c r="F238" s="251" t="s">
        <v>295</v>
      </c>
      <c r="G238" s="249"/>
      <c r="H238" s="250" t="s">
        <v>19</v>
      </c>
      <c r="I238" s="252"/>
      <c r="J238" s="249"/>
      <c r="K238" s="249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217</v>
      </c>
      <c r="AU238" s="257" t="s">
        <v>85</v>
      </c>
      <c r="AV238" s="14" t="s">
        <v>83</v>
      </c>
      <c r="AW238" s="14" t="s">
        <v>37</v>
      </c>
      <c r="AX238" s="14" t="s">
        <v>75</v>
      </c>
      <c r="AY238" s="257" t="s">
        <v>147</v>
      </c>
    </row>
    <row r="239" s="13" customFormat="1">
      <c r="A239" s="13"/>
      <c r="B239" s="237"/>
      <c r="C239" s="238"/>
      <c r="D239" s="239" t="s">
        <v>217</v>
      </c>
      <c r="E239" s="258" t="s">
        <v>19</v>
      </c>
      <c r="F239" s="240" t="s">
        <v>1871</v>
      </c>
      <c r="G239" s="238"/>
      <c r="H239" s="241">
        <v>17.460000000000001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217</v>
      </c>
      <c r="AU239" s="247" t="s">
        <v>85</v>
      </c>
      <c r="AV239" s="13" t="s">
        <v>85</v>
      </c>
      <c r="AW239" s="13" t="s">
        <v>37</v>
      </c>
      <c r="AX239" s="13" t="s">
        <v>75</v>
      </c>
      <c r="AY239" s="247" t="s">
        <v>147</v>
      </c>
    </row>
    <row r="240" s="14" customFormat="1">
      <c r="A240" s="14"/>
      <c r="B240" s="248"/>
      <c r="C240" s="249"/>
      <c r="D240" s="239" t="s">
        <v>217</v>
      </c>
      <c r="E240" s="250" t="s">
        <v>19</v>
      </c>
      <c r="F240" s="251" t="s">
        <v>288</v>
      </c>
      <c r="G240" s="249"/>
      <c r="H240" s="250" t="s">
        <v>19</v>
      </c>
      <c r="I240" s="252"/>
      <c r="J240" s="249"/>
      <c r="K240" s="249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217</v>
      </c>
      <c r="AU240" s="257" t="s">
        <v>85</v>
      </c>
      <c r="AV240" s="14" t="s">
        <v>83</v>
      </c>
      <c r="AW240" s="14" t="s">
        <v>37</v>
      </c>
      <c r="AX240" s="14" t="s">
        <v>75</v>
      </c>
      <c r="AY240" s="257" t="s">
        <v>147</v>
      </c>
    </row>
    <row r="241" s="13" customFormat="1">
      <c r="A241" s="13"/>
      <c r="B241" s="237"/>
      <c r="C241" s="238"/>
      <c r="D241" s="239" t="s">
        <v>217</v>
      </c>
      <c r="E241" s="258" t="s">
        <v>19</v>
      </c>
      <c r="F241" s="240" t="s">
        <v>1872</v>
      </c>
      <c r="G241" s="238"/>
      <c r="H241" s="241">
        <v>10.859999999999999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217</v>
      </c>
      <c r="AU241" s="247" t="s">
        <v>85</v>
      </c>
      <c r="AV241" s="13" t="s">
        <v>85</v>
      </c>
      <c r="AW241" s="13" t="s">
        <v>37</v>
      </c>
      <c r="AX241" s="13" t="s">
        <v>75</v>
      </c>
      <c r="AY241" s="247" t="s">
        <v>147</v>
      </c>
    </row>
    <row r="242" s="14" customFormat="1">
      <c r="A242" s="14"/>
      <c r="B242" s="248"/>
      <c r="C242" s="249"/>
      <c r="D242" s="239" t="s">
        <v>217</v>
      </c>
      <c r="E242" s="250" t="s">
        <v>19</v>
      </c>
      <c r="F242" s="251" t="s">
        <v>315</v>
      </c>
      <c r="G242" s="249"/>
      <c r="H242" s="250" t="s">
        <v>19</v>
      </c>
      <c r="I242" s="252"/>
      <c r="J242" s="249"/>
      <c r="K242" s="249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217</v>
      </c>
      <c r="AU242" s="257" t="s">
        <v>85</v>
      </c>
      <c r="AV242" s="14" t="s">
        <v>83</v>
      </c>
      <c r="AW242" s="14" t="s">
        <v>37</v>
      </c>
      <c r="AX242" s="14" t="s">
        <v>75</v>
      </c>
      <c r="AY242" s="257" t="s">
        <v>147</v>
      </c>
    </row>
    <row r="243" s="13" customFormat="1">
      <c r="A243" s="13"/>
      <c r="B243" s="237"/>
      <c r="C243" s="238"/>
      <c r="D243" s="239" t="s">
        <v>217</v>
      </c>
      <c r="E243" s="258" t="s">
        <v>19</v>
      </c>
      <c r="F243" s="240" t="s">
        <v>1873</v>
      </c>
      <c r="G243" s="238"/>
      <c r="H243" s="241">
        <v>13.667999999999999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217</v>
      </c>
      <c r="AU243" s="247" t="s">
        <v>85</v>
      </c>
      <c r="AV243" s="13" t="s">
        <v>85</v>
      </c>
      <c r="AW243" s="13" t="s">
        <v>37</v>
      </c>
      <c r="AX243" s="13" t="s">
        <v>75</v>
      </c>
      <c r="AY243" s="247" t="s">
        <v>147</v>
      </c>
    </row>
    <row r="244" s="15" customFormat="1">
      <c r="A244" s="15"/>
      <c r="B244" s="259"/>
      <c r="C244" s="260"/>
      <c r="D244" s="239" t="s">
        <v>217</v>
      </c>
      <c r="E244" s="261" t="s">
        <v>19</v>
      </c>
      <c r="F244" s="262" t="s">
        <v>233</v>
      </c>
      <c r="G244" s="260"/>
      <c r="H244" s="263">
        <v>50.759999999999998</v>
      </c>
      <c r="I244" s="264"/>
      <c r="J244" s="260"/>
      <c r="K244" s="260"/>
      <c r="L244" s="265"/>
      <c r="M244" s="266"/>
      <c r="N244" s="267"/>
      <c r="O244" s="267"/>
      <c r="P244" s="267"/>
      <c r="Q244" s="267"/>
      <c r="R244" s="267"/>
      <c r="S244" s="267"/>
      <c r="T244" s="268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9" t="s">
        <v>217</v>
      </c>
      <c r="AU244" s="269" t="s">
        <v>85</v>
      </c>
      <c r="AV244" s="15" t="s">
        <v>153</v>
      </c>
      <c r="AW244" s="15" t="s">
        <v>37</v>
      </c>
      <c r="AX244" s="15" t="s">
        <v>83</v>
      </c>
      <c r="AY244" s="269" t="s">
        <v>147</v>
      </c>
    </row>
    <row r="245" s="2" customFormat="1" ht="49.05" customHeight="1">
      <c r="A245" s="40"/>
      <c r="B245" s="41"/>
      <c r="C245" s="207" t="s">
        <v>225</v>
      </c>
      <c r="D245" s="207" t="s">
        <v>149</v>
      </c>
      <c r="E245" s="208" t="s">
        <v>552</v>
      </c>
      <c r="F245" s="209" t="s">
        <v>553</v>
      </c>
      <c r="G245" s="210" t="s">
        <v>159</v>
      </c>
      <c r="H245" s="211">
        <v>50.759999999999998</v>
      </c>
      <c r="I245" s="212"/>
      <c r="J245" s="213">
        <f>ROUND(I245*H245,2)</f>
        <v>0</v>
      </c>
      <c r="K245" s="214"/>
      <c r="L245" s="46"/>
      <c r="M245" s="215" t="s">
        <v>19</v>
      </c>
      <c r="N245" s="216" t="s">
        <v>46</v>
      </c>
      <c r="O245" s="86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9" t="s">
        <v>153</v>
      </c>
      <c r="AT245" s="219" t="s">
        <v>149</v>
      </c>
      <c r="AU245" s="219" t="s">
        <v>85</v>
      </c>
      <c r="AY245" s="19" t="s">
        <v>147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9" t="s">
        <v>83</v>
      </c>
      <c r="BK245" s="220">
        <f>ROUND(I245*H245,2)</f>
        <v>0</v>
      </c>
      <c r="BL245" s="19" t="s">
        <v>153</v>
      </c>
      <c r="BM245" s="219" t="s">
        <v>554</v>
      </c>
    </row>
    <row r="246" s="2" customFormat="1">
      <c r="A246" s="40"/>
      <c r="B246" s="41"/>
      <c r="C246" s="42"/>
      <c r="D246" s="239" t="s">
        <v>555</v>
      </c>
      <c r="E246" s="42"/>
      <c r="F246" s="270" t="s">
        <v>556</v>
      </c>
      <c r="G246" s="42"/>
      <c r="H246" s="42"/>
      <c r="I246" s="223"/>
      <c r="J246" s="42"/>
      <c r="K246" s="42"/>
      <c r="L246" s="46"/>
      <c r="M246" s="224"/>
      <c r="N246" s="225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555</v>
      </c>
      <c r="AU246" s="19" t="s">
        <v>85</v>
      </c>
    </row>
    <row r="247" s="14" customFormat="1">
      <c r="A247" s="14"/>
      <c r="B247" s="248"/>
      <c r="C247" s="249"/>
      <c r="D247" s="239" t="s">
        <v>217</v>
      </c>
      <c r="E247" s="250" t="s">
        <v>19</v>
      </c>
      <c r="F247" s="251" t="s">
        <v>1897</v>
      </c>
      <c r="G247" s="249"/>
      <c r="H247" s="250" t="s">
        <v>19</v>
      </c>
      <c r="I247" s="252"/>
      <c r="J247" s="249"/>
      <c r="K247" s="249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217</v>
      </c>
      <c r="AU247" s="257" t="s">
        <v>85</v>
      </c>
      <c r="AV247" s="14" t="s">
        <v>83</v>
      </c>
      <c r="AW247" s="14" t="s">
        <v>37</v>
      </c>
      <c r="AX247" s="14" t="s">
        <v>75</v>
      </c>
      <c r="AY247" s="257" t="s">
        <v>147</v>
      </c>
    </row>
    <row r="248" s="14" customFormat="1">
      <c r="A248" s="14"/>
      <c r="B248" s="248"/>
      <c r="C248" s="249"/>
      <c r="D248" s="239" t="s">
        <v>217</v>
      </c>
      <c r="E248" s="250" t="s">
        <v>19</v>
      </c>
      <c r="F248" s="251" t="s">
        <v>291</v>
      </c>
      <c r="G248" s="249"/>
      <c r="H248" s="250" t="s">
        <v>19</v>
      </c>
      <c r="I248" s="252"/>
      <c r="J248" s="249"/>
      <c r="K248" s="249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217</v>
      </c>
      <c r="AU248" s="257" t="s">
        <v>85</v>
      </c>
      <c r="AV248" s="14" t="s">
        <v>83</v>
      </c>
      <c r="AW248" s="14" t="s">
        <v>37</v>
      </c>
      <c r="AX248" s="14" t="s">
        <v>75</v>
      </c>
      <c r="AY248" s="257" t="s">
        <v>147</v>
      </c>
    </row>
    <row r="249" s="13" customFormat="1">
      <c r="A249" s="13"/>
      <c r="B249" s="237"/>
      <c r="C249" s="238"/>
      <c r="D249" s="239" t="s">
        <v>217</v>
      </c>
      <c r="E249" s="258" t="s">
        <v>19</v>
      </c>
      <c r="F249" s="240" t="s">
        <v>1870</v>
      </c>
      <c r="G249" s="238"/>
      <c r="H249" s="241">
        <v>8.7720000000000002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217</v>
      </c>
      <c r="AU249" s="247" t="s">
        <v>85</v>
      </c>
      <c r="AV249" s="13" t="s">
        <v>85</v>
      </c>
      <c r="AW249" s="13" t="s">
        <v>37</v>
      </c>
      <c r="AX249" s="13" t="s">
        <v>75</v>
      </c>
      <c r="AY249" s="247" t="s">
        <v>147</v>
      </c>
    </row>
    <row r="250" s="14" customFormat="1">
      <c r="A250" s="14"/>
      <c r="B250" s="248"/>
      <c r="C250" s="249"/>
      <c r="D250" s="239" t="s">
        <v>217</v>
      </c>
      <c r="E250" s="250" t="s">
        <v>19</v>
      </c>
      <c r="F250" s="251" t="s">
        <v>295</v>
      </c>
      <c r="G250" s="249"/>
      <c r="H250" s="250" t="s">
        <v>19</v>
      </c>
      <c r="I250" s="252"/>
      <c r="J250" s="249"/>
      <c r="K250" s="249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217</v>
      </c>
      <c r="AU250" s="257" t="s">
        <v>85</v>
      </c>
      <c r="AV250" s="14" t="s">
        <v>83</v>
      </c>
      <c r="AW250" s="14" t="s">
        <v>37</v>
      </c>
      <c r="AX250" s="14" t="s">
        <v>75</v>
      </c>
      <c r="AY250" s="257" t="s">
        <v>147</v>
      </c>
    </row>
    <row r="251" s="13" customFormat="1">
      <c r="A251" s="13"/>
      <c r="B251" s="237"/>
      <c r="C251" s="238"/>
      <c r="D251" s="239" t="s">
        <v>217</v>
      </c>
      <c r="E251" s="258" t="s">
        <v>19</v>
      </c>
      <c r="F251" s="240" t="s">
        <v>1871</v>
      </c>
      <c r="G251" s="238"/>
      <c r="H251" s="241">
        <v>17.460000000000001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217</v>
      </c>
      <c r="AU251" s="247" t="s">
        <v>85</v>
      </c>
      <c r="AV251" s="13" t="s">
        <v>85</v>
      </c>
      <c r="AW251" s="13" t="s">
        <v>37</v>
      </c>
      <c r="AX251" s="13" t="s">
        <v>75</v>
      </c>
      <c r="AY251" s="247" t="s">
        <v>147</v>
      </c>
    </row>
    <row r="252" s="14" customFormat="1">
      <c r="A252" s="14"/>
      <c r="B252" s="248"/>
      <c r="C252" s="249"/>
      <c r="D252" s="239" t="s">
        <v>217</v>
      </c>
      <c r="E252" s="250" t="s">
        <v>19</v>
      </c>
      <c r="F252" s="251" t="s">
        <v>288</v>
      </c>
      <c r="G252" s="249"/>
      <c r="H252" s="250" t="s">
        <v>19</v>
      </c>
      <c r="I252" s="252"/>
      <c r="J252" s="249"/>
      <c r="K252" s="249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217</v>
      </c>
      <c r="AU252" s="257" t="s">
        <v>85</v>
      </c>
      <c r="AV252" s="14" t="s">
        <v>83</v>
      </c>
      <c r="AW252" s="14" t="s">
        <v>37</v>
      </c>
      <c r="AX252" s="14" t="s">
        <v>75</v>
      </c>
      <c r="AY252" s="257" t="s">
        <v>147</v>
      </c>
    </row>
    <row r="253" s="13" customFormat="1">
      <c r="A253" s="13"/>
      <c r="B253" s="237"/>
      <c r="C253" s="238"/>
      <c r="D253" s="239" t="s">
        <v>217</v>
      </c>
      <c r="E253" s="258" t="s">
        <v>19</v>
      </c>
      <c r="F253" s="240" t="s">
        <v>1872</v>
      </c>
      <c r="G253" s="238"/>
      <c r="H253" s="241">
        <v>10.859999999999999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7" t="s">
        <v>217</v>
      </c>
      <c r="AU253" s="247" t="s">
        <v>85</v>
      </c>
      <c r="AV253" s="13" t="s">
        <v>85</v>
      </c>
      <c r="AW253" s="13" t="s">
        <v>37</v>
      </c>
      <c r="AX253" s="13" t="s">
        <v>75</v>
      </c>
      <c r="AY253" s="247" t="s">
        <v>147</v>
      </c>
    </row>
    <row r="254" s="14" customFormat="1">
      <c r="A254" s="14"/>
      <c r="B254" s="248"/>
      <c r="C254" s="249"/>
      <c r="D254" s="239" t="s">
        <v>217</v>
      </c>
      <c r="E254" s="250" t="s">
        <v>19</v>
      </c>
      <c r="F254" s="251" t="s">
        <v>315</v>
      </c>
      <c r="G254" s="249"/>
      <c r="H254" s="250" t="s">
        <v>19</v>
      </c>
      <c r="I254" s="252"/>
      <c r="J254" s="249"/>
      <c r="K254" s="249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217</v>
      </c>
      <c r="AU254" s="257" t="s">
        <v>85</v>
      </c>
      <c r="AV254" s="14" t="s">
        <v>83</v>
      </c>
      <c r="AW254" s="14" t="s">
        <v>37</v>
      </c>
      <c r="AX254" s="14" t="s">
        <v>75</v>
      </c>
      <c r="AY254" s="257" t="s">
        <v>147</v>
      </c>
    </row>
    <row r="255" s="13" customFormat="1">
      <c r="A255" s="13"/>
      <c r="B255" s="237"/>
      <c r="C255" s="238"/>
      <c r="D255" s="239" t="s">
        <v>217</v>
      </c>
      <c r="E255" s="258" t="s">
        <v>19</v>
      </c>
      <c r="F255" s="240" t="s">
        <v>1873</v>
      </c>
      <c r="G255" s="238"/>
      <c r="H255" s="241">
        <v>13.667999999999999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217</v>
      </c>
      <c r="AU255" s="247" t="s">
        <v>85</v>
      </c>
      <c r="AV255" s="13" t="s">
        <v>85</v>
      </c>
      <c r="AW255" s="13" t="s">
        <v>37</v>
      </c>
      <c r="AX255" s="13" t="s">
        <v>75</v>
      </c>
      <c r="AY255" s="247" t="s">
        <v>147</v>
      </c>
    </row>
    <row r="256" s="15" customFormat="1">
      <c r="A256" s="15"/>
      <c r="B256" s="259"/>
      <c r="C256" s="260"/>
      <c r="D256" s="239" t="s">
        <v>217</v>
      </c>
      <c r="E256" s="261" t="s">
        <v>19</v>
      </c>
      <c r="F256" s="262" t="s">
        <v>233</v>
      </c>
      <c r="G256" s="260"/>
      <c r="H256" s="263">
        <v>50.759999999999998</v>
      </c>
      <c r="I256" s="264"/>
      <c r="J256" s="260"/>
      <c r="K256" s="260"/>
      <c r="L256" s="265"/>
      <c r="M256" s="266"/>
      <c r="N256" s="267"/>
      <c r="O256" s="267"/>
      <c r="P256" s="267"/>
      <c r="Q256" s="267"/>
      <c r="R256" s="267"/>
      <c r="S256" s="267"/>
      <c r="T256" s="26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9" t="s">
        <v>217</v>
      </c>
      <c r="AU256" s="269" t="s">
        <v>85</v>
      </c>
      <c r="AV256" s="15" t="s">
        <v>153</v>
      </c>
      <c r="AW256" s="15" t="s">
        <v>37</v>
      </c>
      <c r="AX256" s="15" t="s">
        <v>83</v>
      </c>
      <c r="AY256" s="269" t="s">
        <v>147</v>
      </c>
    </row>
    <row r="257" s="2" customFormat="1" ht="24.15" customHeight="1">
      <c r="A257" s="40"/>
      <c r="B257" s="41"/>
      <c r="C257" s="207" t="s">
        <v>234</v>
      </c>
      <c r="D257" s="207" t="s">
        <v>149</v>
      </c>
      <c r="E257" s="208" t="s">
        <v>558</v>
      </c>
      <c r="F257" s="209" t="s">
        <v>559</v>
      </c>
      <c r="G257" s="210" t="s">
        <v>278</v>
      </c>
      <c r="H257" s="211">
        <v>371.82299999999998</v>
      </c>
      <c r="I257" s="212"/>
      <c r="J257" s="213">
        <f>ROUND(I257*H257,2)</f>
        <v>0</v>
      </c>
      <c r="K257" s="214"/>
      <c r="L257" s="46"/>
      <c r="M257" s="215" t="s">
        <v>19</v>
      </c>
      <c r="N257" s="216" t="s">
        <v>46</v>
      </c>
      <c r="O257" s="86"/>
      <c r="P257" s="217">
        <f>O257*H257</f>
        <v>0</v>
      </c>
      <c r="Q257" s="217">
        <v>3.0000000000000001E-05</v>
      </c>
      <c r="R257" s="217">
        <f>Q257*H257</f>
        <v>0.01115469</v>
      </c>
      <c r="S257" s="217">
        <v>0</v>
      </c>
      <c r="T257" s="21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9" t="s">
        <v>153</v>
      </c>
      <c r="AT257" s="219" t="s">
        <v>149</v>
      </c>
      <c r="AU257" s="219" t="s">
        <v>85</v>
      </c>
      <c r="AY257" s="19" t="s">
        <v>147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83</v>
      </c>
      <c r="BK257" s="220">
        <f>ROUND(I257*H257,2)</f>
        <v>0</v>
      </c>
      <c r="BL257" s="19" t="s">
        <v>153</v>
      </c>
      <c r="BM257" s="219" t="s">
        <v>560</v>
      </c>
    </row>
    <row r="258" s="2" customFormat="1">
      <c r="A258" s="40"/>
      <c r="B258" s="41"/>
      <c r="C258" s="42"/>
      <c r="D258" s="221" t="s">
        <v>155</v>
      </c>
      <c r="E258" s="42"/>
      <c r="F258" s="222" t="s">
        <v>561</v>
      </c>
      <c r="G258" s="42"/>
      <c r="H258" s="42"/>
      <c r="I258" s="223"/>
      <c r="J258" s="42"/>
      <c r="K258" s="42"/>
      <c r="L258" s="46"/>
      <c r="M258" s="224"/>
      <c r="N258" s="225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155</v>
      </c>
      <c r="AU258" s="19" t="s">
        <v>85</v>
      </c>
    </row>
    <row r="259" s="14" customFormat="1">
      <c r="A259" s="14"/>
      <c r="B259" s="248"/>
      <c r="C259" s="249"/>
      <c r="D259" s="239" t="s">
        <v>217</v>
      </c>
      <c r="E259" s="250" t="s">
        <v>19</v>
      </c>
      <c r="F259" s="251" t="s">
        <v>425</v>
      </c>
      <c r="G259" s="249"/>
      <c r="H259" s="250" t="s">
        <v>19</v>
      </c>
      <c r="I259" s="252"/>
      <c r="J259" s="249"/>
      <c r="K259" s="249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217</v>
      </c>
      <c r="AU259" s="257" t="s">
        <v>85</v>
      </c>
      <c r="AV259" s="14" t="s">
        <v>83</v>
      </c>
      <c r="AW259" s="14" t="s">
        <v>37</v>
      </c>
      <c r="AX259" s="14" t="s">
        <v>75</v>
      </c>
      <c r="AY259" s="257" t="s">
        <v>147</v>
      </c>
    </row>
    <row r="260" s="14" customFormat="1">
      <c r="A260" s="14"/>
      <c r="B260" s="248"/>
      <c r="C260" s="249"/>
      <c r="D260" s="239" t="s">
        <v>217</v>
      </c>
      <c r="E260" s="250" t="s">
        <v>19</v>
      </c>
      <c r="F260" s="251" t="s">
        <v>291</v>
      </c>
      <c r="G260" s="249"/>
      <c r="H260" s="250" t="s">
        <v>19</v>
      </c>
      <c r="I260" s="252"/>
      <c r="J260" s="249"/>
      <c r="K260" s="249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217</v>
      </c>
      <c r="AU260" s="257" t="s">
        <v>85</v>
      </c>
      <c r="AV260" s="14" t="s">
        <v>83</v>
      </c>
      <c r="AW260" s="14" t="s">
        <v>37</v>
      </c>
      <c r="AX260" s="14" t="s">
        <v>75</v>
      </c>
      <c r="AY260" s="257" t="s">
        <v>147</v>
      </c>
    </row>
    <row r="261" s="13" customFormat="1">
      <c r="A261" s="13"/>
      <c r="B261" s="237"/>
      <c r="C261" s="238"/>
      <c r="D261" s="239" t="s">
        <v>217</v>
      </c>
      <c r="E261" s="258" t="s">
        <v>19</v>
      </c>
      <c r="F261" s="240" t="s">
        <v>562</v>
      </c>
      <c r="G261" s="238"/>
      <c r="H261" s="241">
        <v>108.532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217</v>
      </c>
      <c r="AU261" s="247" t="s">
        <v>85</v>
      </c>
      <c r="AV261" s="13" t="s">
        <v>85</v>
      </c>
      <c r="AW261" s="13" t="s">
        <v>37</v>
      </c>
      <c r="AX261" s="13" t="s">
        <v>75</v>
      </c>
      <c r="AY261" s="247" t="s">
        <v>147</v>
      </c>
    </row>
    <row r="262" s="14" customFormat="1">
      <c r="A262" s="14"/>
      <c r="B262" s="248"/>
      <c r="C262" s="249"/>
      <c r="D262" s="239" t="s">
        <v>217</v>
      </c>
      <c r="E262" s="250" t="s">
        <v>19</v>
      </c>
      <c r="F262" s="251" t="s">
        <v>295</v>
      </c>
      <c r="G262" s="249"/>
      <c r="H262" s="250" t="s">
        <v>19</v>
      </c>
      <c r="I262" s="252"/>
      <c r="J262" s="249"/>
      <c r="K262" s="249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217</v>
      </c>
      <c r="AU262" s="257" t="s">
        <v>85</v>
      </c>
      <c r="AV262" s="14" t="s">
        <v>83</v>
      </c>
      <c r="AW262" s="14" t="s">
        <v>37</v>
      </c>
      <c r="AX262" s="14" t="s">
        <v>75</v>
      </c>
      <c r="AY262" s="257" t="s">
        <v>147</v>
      </c>
    </row>
    <row r="263" s="13" customFormat="1">
      <c r="A263" s="13"/>
      <c r="B263" s="237"/>
      <c r="C263" s="238"/>
      <c r="D263" s="239" t="s">
        <v>217</v>
      </c>
      <c r="E263" s="258" t="s">
        <v>19</v>
      </c>
      <c r="F263" s="240" t="s">
        <v>563</v>
      </c>
      <c r="G263" s="238"/>
      <c r="H263" s="241">
        <v>38.93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217</v>
      </c>
      <c r="AU263" s="247" t="s">
        <v>85</v>
      </c>
      <c r="AV263" s="13" t="s">
        <v>85</v>
      </c>
      <c r="AW263" s="13" t="s">
        <v>37</v>
      </c>
      <c r="AX263" s="13" t="s">
        <v>75</v>
      </c>
      <c r="AY263" s="247" t="s">
        <v>147</v>
      </c>
    </row>
    <row r="264" s="14" customFormat="1">
      <c r="A264" s="14"/>
      <c r="B264" s="248"/>
      <c r="C264" s="249"/>
      <c r="D264" s="239" t="s">
        <v>217</v>
      </c>
      <c r="E264" s="250" t="s">
        <v>19</v>
      </c>
      <c r="F264" s="251" t="s">
        <v>288</v>
      </c>
      <c r="G264" s="249"/>
      <c r="H264" s="250" t="s">
        <v>19</v>
      </c>
      <c r="I264" s="252"/>
      <c r="J264" s="249"/>
      <c r="K264" s="249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217</v>
      </c>
      <c r="AU264" s="257" t="s">
        <v>85</v>
      </c>
      <c r="AV264" s="14" t="s">
        <v>83</v>
      </c>
      <c r="AW264" s="14" t="s">
        <v>37</v>
      </c>
      <c r="AX264" s="14" t="s">
        <v>75</v>
      </c>
      <c r="AY264" s="257" t="s">
        <v>147</v>
      </c>
    </row>
    <row r="265" s="13" customFormat="1">
      <c r="A265" s="13"/>
      <c r="B265" s="237"/>
      <c r="C265" s="238"/>
      <c r="D265" s="239" t="s">
        <v>217</v>
      </c>
      <c r="E265" s="258" t="s">
        <v>19</v>
      </c>
      <c r="F265" s="240" t="s">
        <v>564</v>
      </c>
      <c r="G265" s="238"/>
      <c r="H265" s="241">
        <v>61.869999999999997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217</v>
      </c>
      <c r="AU265" s="247" t="s">
        <v>85</v>
      </c>
      <c r="AV265" s="13" t="s">
        <v>85</v>
      </c>
      <c r="AW265" s="13" t="s">
        <v>37</v>
      </c>
      <c r="AX265" s="13" t="s">
        <v>75</v>
      </c>
      <c r="AY265" s="247" t="s">
        <v>147</v>
      </c>
    </row>
    <row r="266" s="14" customFormat="1">
      <c r="A266" s="14"/>
      <c r="B266" s="248"/>
      <c r="C266" s="249"/>
      <c r="D266" s="239" t="s">
        <v>217</v>
      </c>
      <c r="E266" s="250" t="s">
        <v>19</v>
      </c>
      <c r="F266" s="251" t="s">
        <v>315</v>
      </c>
      <c r="G266" s="249"/>
      <c r="H266" s="250" t="s">
        <v>19</v>
      </c>
      <c r="I266" s="252"/>
      <c r="J266" s="249"/>
      <c r="K266" s="249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217</v>
      </c>
      <c r="AU266" s="257" t="s">
        <v>85</v>
      </c>
      <c r="AV266" s="14" t="s">
        <v>83</v>
      </c>
      <c r="AW266" s="14" t="s">
        <v>37</v>
      </c>
      <c r="AX266" s="14" t="s">
        <v>75</v>
      </c>
      <c r="AY266" s="257" t="s">
        <v>147</v>
      </c>
    </row>
    <row r="267" s="13" customFormat="1">
      <c r="A267" s="13"/>
      <c r="B267" s="237"/>
      <c r="C267" s="238"/>
      <c r="D267" s="239" t="s">
        <v>217</v>
      </c>
      <c r="E267" s="258" t="s">
        <v>19</v>
      </c>
      <c r="F267" s="240" t="s">
        <v>565</v>
      </c>
      <c r="G267" s="238"/>
      <c r="H267" s="241">
        <v>11.92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217</v>
      </c>
      <c r="AU267" s="247" t="s">
        <v>85</v>
      </c>
      <c r="AV267" s="13" t="s">
        <v>85</v>
      </c>
      <c r="AW267" s="13" t="s">
        <v>37</v>
      </c>
      <c r="AX267" s="13" t="s">
        <v>75</v>
      </c>
      <c r="AY267" s="247" t="s">
        <v>147</v>
      </c>
    </row>
    <row r="268" s="14" customFormat="1">
      <c r="A268" s="14"/>
      <c r="B268" s="248"/>
      <c r="C268" s="249"/>
      <c r="D268" s="239" t="s">
        <v>217</v>
      </c>
      <c r="E268" s="250" t="s">
        <v>19</v>
      </c>
      <c r="F268" s="251" t="s">
        <v>404</v>
      </c>
      <c r="G268" s="249"/>
      <c r="H268" s="250" t="s">
        <v>19</v>
      </c>
      <c r="I268" s="252"/>
      <c r="J268" s="249"/>
      <c r="K268" s="249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217</v>
      </c>
      <c r="AU268" s="257" t="s">
        <v>85</v>
      </c>
      <c r="AV268" s="14" t="s">
        <v>83</v>
      </c>
      <c r="AW268" s="14" t="s">
        <v>37</v>
      </c>
      <c r="AX268" s="14" t="s">
        <v>75</v>
      </c>
      <c r="AY268" s="257" t="s">
        <v>147</v>
      </c>
    </row>
    <row r="269" s="13" customFormat="1">
      <c r="A269" s="13"/>
      <c r="B269" s="237"/>
      <c r="C269" s="238"/>
      <c r="D269" s="239" t="s">
        <v>217</v>
      </c>
      <c r="E269" s="258" t="s">
        <v>19</v>
      </c>
      <c r="F269" s="240" t="s">
        <v>566</v>
      </c>
      <c r="G269" s="238"/>
      <c r="H269" s="241">
        <v>10.74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217</v>
      </c>
      <c r="AU269" s="247" t="s">
        <v>85</v>
      </c>
      <c r="AV269" s="13" t="s">
        <v>85</v>
      </c>
      <c r="AW269" s="13" t="s">
        <v>37</v>
      </c>
      <c r="AX269" s="13" t="s">
        <v>75</v>
      </c>
      <c r="AY269" s="247" t="s">
        <v>147</v>
      </c>
    </row>
    <row r="270" s="14" customFormat="1">
      <c r="A270" s="14"/>
      <c r="B270" s="248"/>
      <c r="C270" s="249"/>
      <c r="D270" s="239" t="s">
        <v>217</v>
      </c>
      <c r="E270" s="250" t="s">
        <v>19</v>
      </c>
      <c r="F270" s="251" t="s">
        <v>297</v>
      </c>
      <c r="G270" s="249"/>
      <c r="H270" s="250" t="s">
        <v>19</v>
      </c>
      <c r="I270" s="252"/>
      <c r="J270" s="249"/>
      <c r="K270" s="249"/>
      <c r="L270" s="253"/>
      <c r="M270" s="254"/>
      <c r="N270" s="255"/>
      <c r="O270" s="255"/>
      <c r="P270" s="255"/>
      <c r="Q270" s="255"/>
      <c r="R270" s="255"/>
      <c r="S270" s="255"/>
      <c r="T270" s="25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7" t="s">
        <v>217</v>
      </c>
      <c r="AU270" s="257" t="s">
        <v>85</v>
      </c>
      <c r="AV270" s="14" t="s">
        <v>83</v>
      </c>
      <c r="AW270" s="14" t="s">
        <v>37</v>
      </c>
      <c r="AX270" s="14" t="s">
        <v>75</v>
      </c>
      <c r="AY270" s="257" t="s">
        <v>147</v>
      </c>
    </row>
    <row r="271" s="13" customFormat="1">
      <c r="A271" s="13"/>
      <c r="B271" s="237"/>
      <c r="C271" s="238"/>
      <c r="D271" s="239" t="s">
        <v>217</v>
      </c>
      <c r="E271" s="258" t="s">
        <v>19</v>
      </c>
      <c r="F271" s="240" t="s">
        <v>567</v>
      </c>
      <c r="G271" s="238"/>
      <c r="H271" s="241">
        <v>76.805000000000007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217</v>
      </c>
      <c r="AU271" s="247" t="s">
        <v>85</v>
      </c>
      <c r="AV271" s="13" t="s">
        <v>85</v>
      </c>
      <c r="AW271" s="13" t="s">
        <v>37</v>
      </c>
      <c r="AX271" s="13" t="s">
        <v>75</v>
      </c>
      <c r="AY271" s="247" t="s">
        <v>147</v>
      </c>
    </row>
    <row r="272" s="14" customFormat="1">
      <c r="A272" s="14"/>
      <c r="B272" s="248"/>
      <c r="C272" s="249"/>
      <c r="D272" s="239" t="s">
        <v>217</v>
      </c>
      <c r="E272" s="250" t="s">
        <v>19</v>
      </c>
      <c r="F272" s="251" t="s">
        <v>299</v>
      </c>
      <c r="G272" s="249"/>
      <c r="H272" s="250" t="s">
        <v>19</v>
      </c>
      <c r="I272" s="252"/>
      <c r="J272" s="249"/>
      <c r="K272" s="249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217</v>
      </c>
      <c r="AU272" s="257" t="s">
        <v>85</v>
      </c>
      <c r="AV272" s="14" t="s">
        <v>83</v>
      </c>
      <c r="AW272" s="14" t="s">
        <v>37</v>
      </c>
      <c r="AX272" s="14" t="s">
        <v>75</v>
      </c>
      <c r="AY272" s="257" t="s">
        <v>147</v>
      </c>
    </row>
    <row r="273" s="13" customFormat="1">
      <c r="A273" s="13"/>
      <c r="B273" s="237"/>
      <c r="C273" s="238"/>
      <c r="D273" s="239" t="s">
        <v>217</v>
      </c>
      <c r="E273" s="258" t="s">
        <v>19</v>
      </c>
      <c r="F273" s="240" t="s">
        <v>568</v>
      </c>
      <c r="G273" s="238"/>
      <c r="H273" s="241">
        <v>63.026000000000003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217</v>
      </c>
      <c r="AU273" s="247" t="s">
        <v>85</v>
      </c>
      <c r="AV273" s="13" t="s">
        <v>85</v>
      </c>
      <c r="AW273" s="13" t="s">
        <v>37</v>
      </c>
      <c r="AX273" s="13" t="s">
        <v>75</v>
      </c>
      <c r="AY273" s="247" t="s">
        <v>147</v>
      </c>
    </row>
    <row r="274" s="15" customFormat="1">
      <c r="A274" s="15"/>
      <c r="B274" s="259"/>
      <c r="C274" s="260"/>
      <c r="D274" s="239" t="s">
        <v>217</v>
      </c>
      <c r="E274" s="261" t="s">
        <v>19</v>
      </c>
      <c r="F274" s="262" t="s">
        <v>233</v>
      </c>
      <c r="G274" s="260"/>
      <c r="H274" s="263">
        <v>371.82300000000004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9" t="s">
        <v>217</v>
      </c>
      <c r="AU274" s="269" t="s">
        <v>85</v>
      </c>
      <c r="AV274" s="15" t="s">
        <v>153</v>
      </c>
      <c r="AW274" s="15" t="s">
        <v>37</v>
      </c>
      <c r="AX274" s="15" t="s">
        <v>83</v>
      </c>
      <c r="AY274" s="269" t="s">
        <v>147</v>
      </c>
    </row>
    <row r="275" s="2" customFormat="1" ht="24.15" customHeight="1">
      <c r="A275" s="40"/>
      <c r="B275" s="41"/>
      <c r="C275" s="226" t="s">
        <v>241</v>
      </c>
      <c r="D275" s="226" t="s">
        <v>212</v>
      </c>
      <c r="E275" s="227" t="s">
        <v>570</v>
      </c>
      <c r="F275" s="228" t="s">
        <v>571</v>
      </c>
      <c r="G275" s="229" t="s">
        <v>278</v>
      </c>
      <c r="H275" s="230">
        <v>95.465999999999994</v>
      </c>
      <c r="I275" s="231"/>
      <c r="J275" s="232">
        <f>ROUND(I275*H275,2)</f>
        <v>0</v>
      </c>
      <c r="K275" s="233"/>
      <c r="L275" s="234"/>
      <c r="M275" s="235" t="s">
        <v>19</v>
      </c>
      <c r="N275" s="236" t="s">
        <v>46</v>
      </c>
      <c r="O275" s="86"/>
      <c r="P275" s="217">
        <f>O275*H275</f>
        <v>0</v>
      </c>
      <c r="Q275" s="217">
        <v>0.00059999999999999995</v>
      </c>
      <c r="R275" s="217">
        <f>Q275*H275</f>
        <v>0.057279599999999993</v>
      </c>
      <c r="S275" s="217">
        <v>0</v>
      </c>
      <c r="T275" s="218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9" t="s">
        <v>186</v>
      </c>
      <c r="AT275" s="219" t="s">
        <v>212</v>
      </c>
      <c r="AU275" s="219" t="s">
        <v>85</v>
      </c>
      <c r="AY275" s="19" t="s">
        <v>147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9" t="s">
        <v>83</v>
      </c>
      <c r="BK275" s="220">
        <f>ROUND(I275*H275,2)</f>
        <v>0</v>
      </c>
      <c r="BL275" s="19" t="s">
        <v>153</v>
      </c>
      <c r="BM275" s="219" t="s">
        <v>572</v>
      </c>
    </row>
    <row r="276" s="13" customFormat="1">
      <c r="A276" s="13"/>
      <c r="B276" s="237"/>
      <c r="C276" s="238"/>
      <c r="D276" s="239" t="s">
        <v>217</v>
      </c>
      <c r="E276" s="258" t="s">
        <v>19</v>
      </c>
      <c r="F276" s="240" t="s">
        <v>1898</v>
      </c>
      <c r="G276" s="238"/>
      <c r="H276" s="241">
        <v>90.920000000000002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217</v>
      </c>
      <c r="AU276" s="247" t="s">
        <v>85</v>
      </c>
      <c r="AV276" s="13" t="s">
        <v>85</v>
      </c>
      <c r="AW276" s="13" t="s">
        <v>37</v>
      </c>
      <c r="AX276" s="13" t="s">
        <v>83</v>
      </c>
      <c r="AY276" s="247" t="s">
        <v>147</v>
      </c>
    </row>
    <row r="277" s="13" customFormat="1">
      <c r="A277" s="13"/>
      <c r="B277" s="237"/>
      <c r="C277" s="238"/>
      <c r="D277" s="239" t="s">
        <v>217</v>
      </c>
      <c r="E277" s="238"/>
      <c r="F277" s="240" t="s">
        <v>1899</v>
      </c>
      <c r="G277" s="238"/>
      <c r="H277" s="241">
        <v>95.465999999999994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217</v>
      </c>
      <c r="AU277" s="247" t="s">
        <v>85</v>
      </c>
      <c r="AV277" s="13" t="s">
        <v>85</v>
      </c>
      <c r="AW277" s="13" t="s">
        <v>4</v>
      </c>
      <c r="AX277" s="13" t="s">
        <v>83</v>
      </c>
      <c r="AY277" s="247" t="s">
        <v>147</v>
      </c>
    </row>
    <row r="278" s="2" customFormat="1" ht="24.15" customHeight="1">
      <c r="A278" s="40"/>
      <c r="B278" s="41"/>
      <c r="C278" s="226" t="s">
        <v>7</v>
      </c>
      <c r="D278" s="226" t="s">
        <v>212</v>
      </c>
      <c r="E278" s="227" t="s">
        <v>575</v>
      </c>
      <c r="F278" s="228" t="s">
        <v>576</v>
      </c>
      <c r="G278" s="229" t="s">
        <v>278</v>
      </c>
      <c r="H278" s="230">
        <v>6.2999999999999998</v>
      </c>
      <c r="I278" s="231"/>
      <c r="J278" s="232">
        <f>ROUND(I278*H278,2)</f>
        <v>0</v>
      </c>
      <c r="K278" s="233"/>
      <c r="L278" s="234"/>
      <c r="M278" s="235" t="s">
        <v>19</v>
      </c>
      <c r="N278" s="236" t="s">
        <v>46</v>
      </c>
      <c r="O278" s="86"/>
      <c r="P278" s="217">
        <f>O278*H278</f>
        <v>0</v>
      </c>
      <c r="Q278" s="217">
        <v>0.00032000000000000003</v>
      </c>
      <c r="R278" s="217">
        <f>Q278*H278</f>
        <v>0.002016</v>
      </c>
      <c r="S278" s="217">
        <v>0</v>
      </c>
      <c r="T278" s="218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9" t="s">
        <v>186</v>
      </c>
      <c r="AT278" s="219" t="s">
        <v>212</v>
      </c>
      <c r="AU278" s="219" t="s">
        <v>85</v>
      </c>
      <c r="AY278" s="19" t="s">
        <v>147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9" t="s">
        <v>83</v>
      </c>
      <c r="BK278" s="220">
        <f>ROUND(I278*H278,2)</f>
        <v>0</v>
      </c>
      <c r="BL278" s="19" t="s">
        <v>153</v>
      </c>
      <c r="BM278" s="219" t="s">
        <v>577</v>
      </c>
    </row>
    <row r="279" s="14" customFormat="1">
      <c r="A279" s="14"/>
      <c r="B279" s="248"/>
      <c r="C279" s="249"/>
      <c r="D279" s="239" t="s">
        <v>217</v>
      </c>
      <c r="E279" s="250" t="s">
        <v>19</v>
      </c>
      <c r="F279" s="251" t="s">
        <v>1864</v>
      </c>
      <c r="G279" s="249"/>
      <c r="H279" s="250" t="s">
        <v>19</v>
      </c>
      <c r="I279" s="252"/>
      <c r="J279" s="249"/>
      <c r="K279" s="249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217</v>
      </c>
      <c r="AU279" s="257" t="s">
        <v>85</v>
      </c>
      <c r="AV279" s="14" t="s">
        <v>83</v>
      </c>
      <c r="AW279" s="14" t="s">
        <v>37</v>
      </c>
      <c r="AX279" s="14" t="s">
        <v>75</v>
      </c>
      <c r="AY279" s="257" t="s">
        <v>147</v>
      </c>
    </row>
    <row r="280" s="13" customFormat="1">
      <c r="A280" s="13"/>
      <c r="B280" s="237"/>
      <c r="C280" s="238"/>
      <c r="D280" s="239" t="s">
        <v>217</v>
      </c>
      <c r="E280" s="258" t="s">
        <v>19</v>
      </c>
      <c r="F280" s="240" t="s">
        <v>1900</v>
      </c>
      <c r="G280" s="238"/>
      <c r="H280" s="241">
        <v>6.2999999999999998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217</v>
      </c>
      <c r="AU280" s="247" t="s">
        <v>85</v>
      </c>
      <c r="AV280" s="13" t="s">
        <v>85</v>
      </c>
      <c r="AW280" s="13" t="s">
        <v>37</v>
      </c>
      <c r="AX280" s="13" t="s">
        <v>83</v>
      </c>
      <c r="AY280" s="247" t="s">
        <v>147</v>
      </c>
    </row>
    <row r="281" s="2" customFormat="1" ht="24.15" customHeight="1">
      <c r="A281" s="40"/>
      <c r="B281" s="41"/>
      <c r="C281" s="207" t="s">
        <v>975</v>
      </c>
      <c r="D281" s="207" t="s">
        <v>149</v>
      </c>
      <c r="E281" s="208" t="s">
        <v>579</v>
      </c>
      <c r="F281" s="209" t="s">
        <v>580</v>
      </c>
      <c r="G281" s="210" t="s">
        <v>278</v>
      </c>
      <c r="H281" s="211">
        <v>514.71000000000004</v>
      </c>
      <c r="I281" s="212"/>
      <c r="J281" s="213">
        <f>ROUND(I281*H281,2)</f>
        <v>0</v>
      </c>
      <c r="K281" s="214"/>
      <c r="L281" s="46"/>
      <c r="M281" s="215" t="s">
        <v>19</v>
      </c>
      <c r="N281" s="216" t="s">
        <v>46</v>
      </c>
      <c r="O281" s="86"/>
      <c r="P281" s="217">
        <f>O281*H281</f>
        <v>0</v>
      </c>
      <c r="Q281" s="217">
        <v>0</v>
      </c>
      <c r="R281" s="217">
        <f>Q281*H281</f>
        <v>0</v>
      </c>
      <c r="S281" s="217">
        <v>0</v>
      </c>
      <c r="T281" s="218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9" t="s">
        <v>153</v>
      </c>
      <c r="AT281" s="219" t="s">
        <v>149</v>
      </c>
      <c r="AU281" s="219" t="s">
        <v>85</v>
      </c>
      <c r="AY281" s="19" t="s">
        <v>147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19" t="s">
        <v>83</v>
      </c>
      <c r="BK281" s="220">
        <f>ROUND(I281*H281,2)</f>
        <v>0</v>
      </c>
      <c r="BL281" s="19" t="s">
        <v>153</v>
      </c>
      <c r="BM281" s="219" t="s">
        <v>581</v>
      </c>
    </row>
    <row r="282" s="2" customFormat="1">
      <c r="A282" s="40"/>
      <c r="B282" s="41"/>
      <c r="C282" s="42"/>
      <c r="D282" s="221" t="s">
        <v>155</v>
      </c>
      <c r="E282" s="42"/>
      <c r="F282" s="222" t="s">
        <v>582</v>
      </c>
      <c r="G282" s="42"/>
      <c r="H282" s="42"/>
      <c r="I282" s="223"/>
      <c r="J282" s="42"/>
      <c r="K282" s="42"/>
      <c r="L282" s="46"/>
      <c r="M282" s="224"/>
      <c r="N282" s="22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155</v>
      </c>
      <c r="AU282" s="19" t="s">
        <v>85</v>
      </c>
    </row>
    <row r="283" s="14" customFormat="1">
      <c r="A283" s="14"/>
      <c r="B283" s="248"/>
      <c r="C283" s="249"/>
      <c r="D283" s="239" t="s">
        <v>217</v>
      </c>
      <c r="E283" s="250" t="s">
        <v>19</v>
      </c>
      <c r="F283" s="251" t="s">
        <v>583</v>
      </c>
      <c r="G283" s="249"/>
      <c r="H283" s="250" t="s">
        <v>19</v>
      </c>
      <c r="I283" s="252"/>
      <c r="J283" s="249"/>
      <c r="K283" s="249"/>
      <c r="L283" s="253"/>
      <c r="M283" s="254"/>
      <c r="N283" s="255"/>
      <c r="O283" s="255"/>
      <c r="P283" s="255"/>
      <c r="Q283" s="255"/>
      <c r="R283" s="255"/>
      <c r="S283" s="255"/>
      <c r="T283" s="25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7" t="s">
        <v>217</v>
      </c>
      <c r="AU283" s="257" t="s">
        <v>85</v>
      </c>
      <c r="AV283" s="14" t="s">
        <v>83</v>
      </c>
      <c r="AW283" s="14" t="s">
        <v>37</v>
      </c>
      <c r="AX283" s="14" t="s">
        <v>75</v>
      </c>
      <c r="AY283" s="257" t="s">
        <v>147</v>
      </c>
    </row>
    <row r="284" s="13" customFormat="1">
      <c r="A284" s="13"/>
      <c r="B284" s="237"/>
      <c r="C284" s="238"/>
      <c r="D284" s="239" t="s">
        <v>217</v>
      </c>
      <c r="E284" s="258" t="s">
        <v>19</v>
      </c>
      <c r="F284" s="240" t="s">
        <v>1901</v>
      </c>
      <c r="G284" s="238"/>
      <c r="H284" s="241">
        <v>231.84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217</v>
      </c>
      <c r="AU284" s="247" t="s">
        <v>85</v>
      </c>
      <c r="AV284" s="13" t="s">
        <v>85</v>
      </c>
      <c r="AW284" s="13" t="s">
        <v>37</v>
      </c>
      <c r="AX284" s="13" t="s">
        <v>75</v>
      </c>
      <c r="AY284" s="247" t="s">
        <v>147</v>
      </c>
    </row>
    <row r="285" s="14" customFormat="1">
      <c r="A285" s="14"/>
      <c r="B285" s="248"/>
      <c r="C285" s="249"/>
      <c r="D285" s="239" t="s">
        <v>217</v>
      </c>
      <c r="E285" s="250" t="s">
        <v>19</v>
      </c>
      <c r="F285" s="251" t="s">
        <v>585</v>
      </c>
      <c r="G285" s="249"/>
      <c r="H285" s="250" t="s">
        <v>19</v>
      </c>
      <c r="I285" s="252"/>
      <c r="J285" s="249"/>
      <c r="K285" s="249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217</v>
      </c>
      <c r="AU285" s="257" t="s">
        <v>85</v>
      </c>
      <c r="AV285" s="14" t="s">
        <v>83</v>
      </c>
      <c r="AW285" s="14" t="s">
        <v>37</v>
      </c>
      <c r="AX285" s="14" t="s">
        <v>75</v>
      </c>
      <c r="AY285" s="257" t="s">
        <v>147</v>
      </c>
    </row>
    <row r="286" s="13" customFormat="1">
      <c r="A286" s="13"/>
      <c r="B286" s="237"/>
      <c r="C286" s="238"/>
      <c r="D286" s="239" t="s">
        <v>217</v>
      </c>
      <c r="E286" s="258" t="s">
        <v>19</v>
      </c>
      <c r="F286" s="240" t="s">
        <v>1902</v>
      </c>
      <c r="G286" s="238"/>
      <c r="H286" s="241">
        <v>200.97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217</v>
      </c>
      <c r="AU286" s="247" t="s">
        <v>85</v>
      </c>
      <c r="AV286" s="13" t="s">
        <v>85</v>
      </c>
      <c r="AW286" s="13" t="s">
        <v>37</v>
      </c>
      <c r="AX286" s="13" t="s">
        <v>75</v>
      </c>
      <c r="AY286" s="247" t="s">
        <v>147</v>
      </c>
    </row>
    <row r="287" s="14" customFormat="1">
      <c r="A287" s="14"/>
      <c r="B287" s="248"/>
      <c r="C287" s="249"/>
      <c r="D287" s="239" t="s">
        <v>217</v>
      </c>
      <c r="E287" s="250" t="s">
        <v>19</v>
      </c>
      <c r="F287" s="251" t="s">
        <v>587</v>
      </c>
      <c r="G287" s="249"/>
      <c r="H287" s="250" t="s">
        <v>19</v>
      </c>
      <c r="I287" s="252"/>
      <c r="J287" s="249"/>
      <c r="K287" s="249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217</v>
      </c>
      <c r="AU287" s="257" t="s">
        <v>85</v>
      </c>
      <c r="AV287" s="14" t="s">
        <v>83</v>
      </c>
      <c r="AW287" s="14" t="s">
        <v>37</v>
      </c>
      <c r="AX287" s="14" t="s">
        <v>75</v>
      </c>
      <c r="AY287" s="257" t="s">
        <v>147</v>
      </c>
    </row>
    <row r="288" s="13" customFormat="1">
      <c r="A288" s="13"/>
      <c r="B288" s="237"/>
      <c r="C288" s="238"/>
      <c r="D288" s="239" t="s">
        <v>217</v>
      </c>
      <c r="E288" s="258" t="s">
        <v>19</v>
      </c>
      <c r="F288" s="240" t="s">
        <v>1903</v>
      </c>
      <c r="G288" s="238"/>
      <c r="H288" s="241">
        <v>40.950000000000003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217</v>
      </c>
      <c r="AU288" s="247" t="s">
        <v>85</v>
      </c>
      <c r="AV288" s="13" t="s">
        <v>85</v>
      </c>
      <c r="AW288" s="13" t="s">
        <v>37</v>
      </c>
      <c r="AX288" s="13" t="s">
        <v>75</v>
      </c>
      <c r="AY288" s="247" t="s">
        <v>147</v>
      </c>
    </row>
    <row r="289" s="14" customFormat="1">
      <c r="A289" s="14"/>
      <c r="B289" s="248"/>
      <c r="C289" s="249"/>
      <c r="D289" s="239" t="s">
        <v>217</v>
      </c>
      <c r="E289" s="250" t="s">
        <v>19</v>
      </c>
      <c r="F289" s="251" t="s">
        <v>589</v>
      </c>
      <c r="G289" s="249"/>
      <c r="H289" s="250" t="s">
        <v>19</v>
      </c>
      <c r="I289" s="252"/>
      <c r="J289" s="249"/>
      <c r="K289" s="249"/>
      <c r="L289" s="253"/>
      <c r="M289" s="254"/>
      <c r="N289" s="255"/>
      <c r="O289" s="255"/>
      <c r="P289" s="255"/>
      <c r="Q289" s="255"/>
      <c r="R289" s="255"/>
      <c r="S289" s="255"/>
      <c r="T289" s="25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7" t="s">
        <v>217</v>
      </c>
      <c r="AU289" s="257" t="s">
        <v>85</v>
      </c>
      <c r="AV289" s="14" t="s">
        <v>83</v>
      </c>
      <c r="AW289" s="14" t="s">
        <v>37</v>
      </c>
      <c r="AX289" s="14" t="s">
        <v>75</v>
      </c>
      <c r="AY289" s="257" t="s">
        <v>147</v>
      </c>
    </row>
    <row r="290" s="13" customFormat="1">
      <c r="A290" s="13"/>
      <c r="B290" s="237"/>
      <c r="C290" s="238"/>
      <c r="D290" s="239" t="s">
        <v>217</v>
      </c>
      <c r="E290" s="258" t="s">
        <v>19</v>
      </c>
      <c r="F290" s="240" t="s">
        <v>1903</v>
      </c>
      <c r="G290" s="238"/>
      <c r="H290" s="241">
        <v>40.950000000000003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217</v>
      </c>
      <c r="AU290" s="247" t="s">
        <v>85</v>
      </c>
      <c r="AV290" s="13" t="s">
        <v>85</v>
      </c>
      <c r="AW290" s="13" t="s">
        <v>37</v>
      </c>
      <c r="AX290" s="13" t="s">
        <v>75</v>
      </c>
      <c r="AY290" s="247" t="s">
        <v>147</v>
      </c>
    </row>
    <row r="291" s="15" customFormat="1">
      <c r="A291" s="15"/>
      <c r="B291" s="259"/>
      <c r="C291" s="260"/>
      <c r="D291" s="239" t="s">
        <v>217</v>
      </c>
      <c r="E291" s="261" t="s">
        <v>19</v>
      </c>
      <c r="F291" s="262" t="s">
        <v>233</v>
      </c>
      <c r="G291" s="260"/>
      <c r="H291" s="263">
        <v>514.71000000000004</v>
      </c>
      <c r="I291" s="264"/>
      <c r="J291" s="260"/>
      <c r="K291" s="260"/>
      <c r="L291" s="265"/>
      <c r="M291" s="266"/>
      <c r="N291" s="267"/>
      <c r="O291" s="267"/>
      <c r="P291" s="267"/>
      <c r="Q291" s="267"/>
      <c r="R291" s="267"/>
      <c r="S291" s="267"/>
      <c r="T291" s="26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9" t="s">
        <v>217</v>
      </c>
      <c r="AU291" s="269" t="s">
        <v>85</v>
      </c>
      <c r="AV291" s="15" t="s">
        <v>153</v>
      </c>
      <c r="AW291" s="15" t="s">
        <v>37</v>
      </c>
      <c r="AX291" s="15" t="s">
        <v>83</v>
      </c>
      <c r="AY291" s="269" t="s">
        <v>147</v>
      </c>
    </row>
    <row r="292" s="2" customFormat="1" ht="24.15" customHeight="1">
      <c r="A292" s="40"/>
      <c r="B292" s="41"/>
      <c r="C292" s="226" t="s">
        <v>1734</v>
      </c>
      <c r="D292" s="226" t="s">
        <v>212</v>
      </c>
      <c r="E292" s="227" t="s">
        <v>591</v>
      </c>
      <c r="F292" s="228" t="s">
        <v>592</v>
      </c>
      <c r="G292" s="229" t="s">
        <v>278</v>
      </c>
      <c r="H292" s="230">
        <v>231.84</v>
      </c>
      <c r="I292" s="231"/>
      <c r="J292" s="232">
        <f>ROUND(I292*H292,2)</f>
        <v>0</v>
      </c>
      <c r="K292" s="233"/>
      <c r="L292" s="234"/>
      <c r="M292" s="235" t="s">
        <v>19</v>
      </c>
      <c r="N292" s="236" t="s">
        <v>46</v>
      </c>
      <c r="O292" s="86"/>
      <c r="P292" s="217">
        <f>O292*H292</f>
        <v>0</v>
      </c>
      <c r="Q292" s="217">
        <v>0.00012</v>
      </c>
      <c r="R292" s="217">
        <f>Q292*H292</f>
        <v>0.0278208</v>
      </c>
      <c r="S292" s="217">
        <v>0</v>
      </c>
      <c r="T292" s="21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9" t="s">
        <v>186</v>
      </c>
      <c r="AT292" s="219" t="s">
        <v>212</v>
      </c>
      <c r="AU292" s="219" t="s">
        <v>85</v>
      </c>
      <c r="AY292" s="19" t="s">
        <v>147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9" t="s">
        <v>83</v>
      </c>
      <c r="BK292" s="220">
        <f>ROUND(I292*H292,2)</f>
        <v>0</v>
      </c>
      <c r="BL292" s="19" t="s">
        <v>153</v>
      </c>
      <c r="BM292" s="219" t="s">
        <v>593</v>
      </c>
    </row>
    <row r="293" s="14" customFormat="1">
      <c r="A293" s="14"/>
      <c r="B293" s="248"/>
      <c r="C293" s="249"/>
      <c r="D293" s="239" t="s">
        <v>217</v>
      </c>
      <c r="E293" s="250" t="s">
        <v>19</v>
      </c>
      <c r="F293" s="251" t="s">
        <v>315</v>
      </c>
      <c r="G293" s="249"/>
      <c r="H293" s="250" t="s">
        <v>19</v>
      </c>
      <c r="I293" s="252"/>
      <c r="J293" s="249"/>
      <c r="K293" s="249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217</v>
      </c>
      <c r="AU293" s="257" t="s">
        <v>85</v>
      </c>
      <c r="AV293" s="14" t="s">
        <v>83</v>
      </c>
      <c r="AW293" s="14" t="s">
        <v>37</v>
      </c>
      <c r="AX293" s="14" t="s">
        <v>75</v>
      </c>
      <c r="AY293" s="257" t="s">
        <v>147</v>
      </c>
    </row>
    <row r="294" s="13" customFormat="1">
      <c r="A294" s="13"/>
      <c r="B294" s="237"/>
      <c r="C294" s="238"/>
      <c r="D294" s="239" t="s">
        <v>217</v>
      </c>
      <c r="E294" s="258" t="s">
        <v>19</v>
      </c>
      <c r="F294" s="240" t="s">
        <v>1904</v>
      </c>
      <c r="G294" s="238"/>
      <c r="H294" s="241">
        <v>15.800000000000001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217</v>
      </c>
      <c r="AU294" s="247" t="s">
        <v>85</v>
      </c>
      <c r="AV294" s="13" t="s">
        <v>85</v>
      </c>
      <c r="AW294" s="13" t="s">
        <v>37</v>
      </c>
      <c r="AX294" s="13" t="s">
        <v>75</v>
      </c>
      <c r="AY294" s="247" t="s">
        <v>147</v>
      </c>
    </row>
    <row r="295" s="14" customFormat="1">
      <c r="A295" s="14"/>
      <c r="B295" s="248"/>
      <c r="C295" s="249"/>
      <c r="D295" s="239" t="s">
        <v>217</v>
      </c>
      <c r="E295" s="250" t="s">
        <v>19</v>
      </c>
      <c r="F295" s="251" t="s">
        <v>295</v>
      </c>
      <c r="G295" s="249"/>
      <c r="H295" s="250" t="s">
        <v>19</v>
      </c>
      <c r="I295" s="252"/>
      <c r="J295" s="249"/>
      <c r="K295" s="249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217</v>
      </c>
      <c r="AU295" s="257" t="s">
        <v>85</v>
      </c>
      <c r="AV295" s="14" t="s">
        <v>83</v>
      </c>
      <c r="AW295" s="14" t="s">
        <v>37</v>
      </c>
      <c r="AX295" s="14" t="s">
        <v>75</v>
      </c>
      <c r="AY295" s="257" t="s">
        <v>147</v>
      </c>
    </row>
    <row r="296" s="13" customFormat="1">
      <c r="A296" s="13"/>
      <c r="B296" s="237"/>
      <c r="C296" s="238"/>
      <c r="D296" s="239" t="s">
        <v>217</v>
      </c>
      <c r="E296" s="258" t="s">
        <v>19</v>
      </c>
      <c r="F296" s="240" t="s">
        <v>1905</v>
      </c>
      <c r="G296" s="238"/>
      <c r="H296" s="241">
        <v>13.6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217</v>
      </c>
      <c r="AU296" s="247" t="s">
        <v>85</v>
      </c>
      <c r="AV296" s="13" t="s">
        <v>85</v>
      </c>
      <c r="AW296" s="13" t="s">
        <v>37</v>
      </c>
      <c r="AX296" s="13" t="s">
        <v>75</v>
      </c>
      <c r="AY296" s="247" t="s">
        <v>147</v>
      </c>
    </row>
    <row r="297" s="14" customFormat="1">
      <c r="A297" s="14"/>
      <c r="B297" s="248"/>
      <c r="C297" s="249"/>
      <c r="D297" s="239" t="s">
        <v>217</v>
      </c>
      <c r="E297" s="250" t="s">
        <v>19</v>
      </c>
      <c r="F297" s="251" t="s">
        <v>1890</v>
      </c>
      <c r="G297" s="249"/>
      <c r="H297" s="250" t="s">
        <v>19</v>
      </c>
      <c r="I297" s="252"/>
      <c r="J297" s="249"/>
      <c r="K297" s="249"/>
      <c r="L297" s="253"/>
      <c r="M297" s="254"/>
      <c r="N297" s="255"/>
      <c r="O297" s="255"/>
      <c r="P297" s="255"/>
      <c r="Q297" s="255"/>
      <c r="R297" s="255"/>
      <c r="S297" s="255"/>
      <c r="T297" s="25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7" t="s">
        <v>217</v>
      </c>
      <c r="AU297" s="257" t="s">
        <v>85</v>
      </c>
      <c r="AV297" s="14" t="s">
        <v>83</v>
      </c>
      <c r="AW297" s="14" t="s">
        <v>37</v>
      </c>
      <c r="AX297" s="14" t="s">
        <v>75</v>
      </c>
      <c r="AY297" s="257" t="s">
        <v>147</v>
      </c>
    </row>
    <row r="298" s="14" customFormat="1">
      <c r="A298" s="14"/>
      <c r="B298" s="248"/>
      <c r="C298" s="249"/>
      <c r="D298" s="239" t="s">
        <v>217</v>
      </c>
      <c r="E298" s="250" t="s">
        <v>19</v>
      </c>
      <c r="F298" s="251" t="s">
        <v>315</v>
      </c>
      <c r="G298" s="249"/>
      <c r="H298" s="250" t="s">
        <v>19</v>
      </c>
      <c r="I298" s="252"/>
      <c r="J298" s="249"/>
      <c r="K298" s="249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217</v>
      </c>
      <c r="AU298" s="257" t="s">
        <v>85</v>
      </c>
      <c r="AV298" s="14" t="s">
        <v>83</v>
      </c>
      <c r="AW298" s="14" t="s">
        <v>37</v>
      </c>
      <c r="AX298" s="14" t="s">
        <v>75</v>
      </c>
      <c r="AY298" s="257" t="s">
        <v>147</v>
      </c>
    </row>
    <row r="299" s="13" customFormat="1">
      <c r="A299" s="13"/>
      <c r="B299" s="237"/>
      <c r="C299" s="238"/>
      <c r="D299" s="239" t="s">
        <v>217</v>
      </c>
      <c r="E299" s="258" t="s">
        <v>19</v>
      </c>
      <c r="F299" s="240" t="s">
        <v>1906</v>
      </c>
      <c r="G299" s="238"/>
      <c r="H299" s="241">
        <v>50.600000000000001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7" t="s">
        <v>217</v>
      </c>
      <c r="AU299" s="247" t="s">
        <v>85</v>
      </c>
      <c r="AV299" s="13" t="s">
        <v>85</v>
      </c>
      <c r="AW299" s="13" t="s">
        <v>37</v>
      </c>
      <c r="AX299" s="13" t="s">
        <v>75</v>
      </c>
      <c r="AY299" s="247" t="s">
        <v>147</v>
      </c>
    </row>
    <row r="300" s="13" customFormat="1">
      <c r="A300" s="13"/>
      <c r="B300" s="237"/>
      <c r="C300" s="238"/>
      <c r="D300" s="239" t="s">
        <v>217</v>
      </c>
      <c r="E300" s="258" t="s">
        <v>19</v>
      </c>
      <c r="F300" s="240" t="s">
        <v>1907</v>
      </c>
      <c r="G300" s="238"/>
      <c r="H300" s="241">
        <v>69.599999999999994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217</v>
      </c>
      <c r="AU300" s="247" t="s">
        <v>85</v>
      </c>
      <c r="AV300" s="13" t="s">
        <v>85</v>
      </c>
      <c r="AW300" s="13" t="s">
        <v>37</v>
      </c>
      <c r="AX300" s="13" t="s">
        <v>75</v>
      </c>
      <c r="AY300" s="247" t="s">
        <v>147</v>
      </c>
    </row>
    <row r="301" s="14" customFormat="1">
      <c r="A301" s="14"/>
      <c r="B301" s="248"/>
      <c r="C301" s="249"/>
      <c r="D301" s="239" t="s">
        <v>217</v>
      </c>
      <c r="E301" s="250" t="s">
        <v>19</v>
      </c>
      <c r="F301" s="251" t="s">
        <v>295</v>
      </c>
      <c r="G301" s="249"/>
      <c r="H301" s="250" t="s">
        <v>19</v>
      </c>
      <c r="I301" s="252"/>
      <c r="J301" s="249"/>
      <c r="K301" s="249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217</v>
      </c>
      <c r="AU301" s="257" t="s">
        <v>85</v>
      </c>
      <c r="AV301" s="14" t="s">
        <v>83</v>
      </c>
      <c r="AW301" s="14" t="s">
        <v>37</v>
      </c>
      <c r="AX301" s="14" t="s">
        <v>75</v>
      </c>
      <c r="AY301" s="257" t="s">
        <v>147</v>
      </c>
    </row>
    <row r="302" s="13" customFormat="1">
      <c r="A302" s="13"/>
      <c r="B302" s="237"/>
      <c r="C302" s="238"/>
      <c r="D302" s="239" t="s">
        <v>217</v>
      </c>
      <c r="E302" s="258" t="s">
        <v>19</v>
      </c>
      <c r="F302" s="240" t="s">
        <v>1908</v>
      </c>
      <c r="G302" s="238"/>
      <c r="H302" s="241">
        <v>27.600000000000001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7" t="s">
        <v>217</v>
      </c>
      <c r="AU302" s="247" t="s">
        <v>85</v>
      </c>
      <c r="AV302" s="13" t="s">
        <v>85</v>
      </c>
      <c r="AW302" s="13" t="s">
        <v>37</v>
      </c>
      <c r="AX302" s="13" t="s">
        <v>75</v>
      </c>
      <c r="AY302" s="247" t="s">
        <v>147</v>
      </c>
    </row>
    <row r="303" s="13" customFormat="1">
      <c r="A303" s="13"/>
      <c r="B303" s="237"/>
      <c r="C303" s="238"/>
      <c r="D303" s="239" t="s">
        <v>217</v>
      </c>
      <c r="E303" s="258" t="s">
        <v>19</v>
      </c>
      <c r="F303" s="240" t="s">
        <v>1909</v>
      </c>
      <c r="G303" s="238"/>
      <c r="H303" s="241">
        <v>34.799999999999997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217</v>
      </c>
      <c r="AU303" s="247" t="s">
        <v>85</v>
      </c>
      <c r="AV303" s="13" t="s">
        <v>85</v>
      </c>
      <c r="AW303" s="13" t="s">
        <v>37</v>
      </c>
      <c r="AX303" s="13" t="s">
        <v>75</v>
      </c>
      <c r="AY303" s="247" t="s">
        <v>147</v>
      </c>
    </row>
    <row r="304" s="13" customFormat="1">
      <c r="A304" s="13"/>
      <c r="B304" s="237"/>
      <c r="C304" s="238"/>
      <c r="D304" s="239" t="s">
        <v>217</v>
      </c>
      <c r="E304" s="258" t="s">
        <v>19</v>
      </c>
      <c r="F304" s="240" t="s">
        <v>1895</v>
      </c>
      <c r="G304" s="238"/>
      <c r="H304" s="241">
        <v>8.8000000000000007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217</v>
      </c>
      <c r="AU304" s="247" t="s">
        <v>85</v>
      </c>
      <c r="AV304" s="13" t="s">
        <v>85</v>
      </c>
      <c r="AW304" s="13" t="s">
        <v>37</v>
      </c>
      <c r="AX304" s="13" t="s">
        <v>75</v>
      </c>
      <c r="AY304" s="247" t="s">
        <v>147</v>
      </c>
    </row>
    <row r="305" s="15" customFormat="1">
      <c r="A305" s="15"/>
      <c r="B305" s="259"/>
      <c r="C305" s="260"/>
      <c r="D305" s="239" t="s">
        <v>217</v>
      </c>
      <c r="E305" s="261" t="s">
        <v>19</v>
      </c>
      <c r="F305" s="262" t="s">
        <v>233</v>
      </c>
      <c r="G305" s="260"/>
      <c r="H305" s="263">
        <v>220.80000000000001</v>
      </c>
      <c r="I305" s="264"/>
      <c r="J305" s="260"/>
      <c r="K305" s="260"/>
      <c r="L305" s="265"/>
      <c r="M305" s="266"/>
      <c r="N305" s="267"/>
      <c r="O305" s="267"/>
      <c r="P305" s="267"/>
      <c r="Q305" s="267"/>
      <c r="R305" s="267"/>
      <c r="S305" s="267"/>
      <c r="T305" s="268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9" t="s">
        <v>217</v>
      </c>
      <c r="AU305" s="269" t="s">
        <v>85</v>
      </c>
      <c r="AV305" s="15" t="s">
        <v>153</v>
      </c>
      <c r="AW305" s="15" t="s">
        <v>37</v>
      </c>
      <c r="AX305" s="15" t="s">
        <v>83</v>
      </c>
      <c r="AY305" s="269" t="s">
        <v>147</v>
      </c>
    </row>
    <row r="306" s="13" customFormat="1">
      <c r="A306" s="13"/>
      <c r="B306" s="237"/>
      <c r="C306" s="238"/>
      <c r="D306" s="239" t="s">
        <v>217</v>
      </c>
      <c r="E306" s="238"/>
      <c r="F306" s="240" t="s">
        <v>1910</v>
      </c>
      <c r="G306" s="238"/>
      <c r="H306" s="241">
        <v>231.84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217</v>
      </c>
      <c r="AU306" s="247" t="s">
        <v>85</v>
      </c>
      <c r="AV306" s="13" t="s">
        <v>85</v>
      </c>
      <c r="AW306" s="13" t="s">
        <v>4</v>
      </c>
      <c r="AX306" s="13" t="s">
        <v>83</v>
      </c>
      <c r="AY306" s="247" t="s">
        <v>147</v>
      </c>
    </row>
    <row r="307" s="2" customFormat="1" ht="24.15" customHeight="1">
      <c r="A307" s="40"/>
      <c r="B307" s="41"/>
      <c r="C307" s="226" t="s">
        <v>1738</v>
      </c>
      <c r="D307" s="226" t="s">
        <v>212</v>
      </c>
      <c r="E307" s="227" t="s">
        <v>625</v>
      </c>
      <c r="F307" s="228" t="s">
        <v>626</v>
      </c>
      <c r="G307" s="229" t="s">
        <v>278</v>
      </c>
      <c r="H307" s="230">
        <v>200.97</v>
      </c>
      <c r="I307" s="231"/>
      <c r="J307" s="232">
        <f>ROUND(I307*H307,2)</f>
        <v>0</v>
      </c>
      <c r="K307" s="233"/>
      <c r="L307" s="234"/>
      <c r="M307" s="235" t="s">
        <v>19</v>
      </c>
      <c r="N307" s="236" t="s">
        <v>46</v>
      </c>
      <c r="O307" s="86"/>
      <c r="P307" s="217">
        <f>O307*H307</f>
        <v>0</v>
      </c>
      <c r="Q307" s="217">
        <v>4.0000000000000003E-05</v>
      </c>
      <c r="R307" s="217">
        <f>Q307*H307</f>
        <v>0.0080388000000000005</v>
      </c>
      <c r="S307" s="217">
        <v>0</v>
      </c>
      <c r="T307" s="218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9" t="s">
        <v>186</v>
      </c>
      <c r="AT307" s="219" t="s">
        <v>212</v>
      </c>
      <c r="AU307" s="219" t="s">
        <v>85</v>
      </c>
      <c r="AY307" s="19" t="s">
        <v>147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19" t="s">
        <v>83</v>
      </c>
      <c r="BK307" s="220">
        <f>ROUND(I307*H307,2)</f>
        <v>0</v>
      </c>
      <c r="BL307" s="19" t="s">
        <v>153</v>
      </c>
      <c r="BM307" s="219" t="s">
        <v>627</v>
      </c>
    </row>
    <row r="308" s="14" customFormat="1">
      <c r="A308" s="14"/>
      <c r="B308" s="248"/>
      <c r="C308" s="249"/>
      <c r="D308" s="239" t="s">
        <v>217</v>
      </c>
      <c r="E308" s="250" t="s">
        <v>19</v>
      </c>
      <c r="F308" s="251" t="s">
        <v>1890</v>
      </c>
      <c r="G308" s="249"/>
      <c r="H308" s="250" t="s">
        <v>19</v>
      </c>
      <c r="I308" s="252"/>
      <c r="J308" s="249"/>
      <c r="K308" s="249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217</v>
      </c>
      <c r="AU308" s="257" t="s">
        <v>85</v>
      </c>
      <c r="AV308" s="14" t="s">
        <v>83</v>
      </c>
      <c r="AW308" s="14" t="s">
        <v>37</v>
      </c>
      <c r="AX308" s="14" t="s">
        <v>75</v>
      </c>
      <c r="AY308" s="257" t="s">
        <v>147</v>
      </c>
    </row>
    <row r="309" s="14" customFormat="1">
      <c r="A309" s="14"/>
      <c r="B309" s="248"/>
      <c r="C309" s="249"/>
      <c r="D309" s="239" t="s">
        <v>217</v>
      </c>
      <c r="E309" s="250" t="s">
        <v>19</v>
      </c>
      <c r="F309" s="251" t="s">
        <v>315</v>
      </c>
      <c r="G309" s="249"/>
      <c r="H309" s="250" t="s">
        <v>19</v>
      </c>
      <c r="I309" s="252"/>
      <c r="J309" s="249"/>
      <c r="K309" s="249"/>
      <c r="L309" s="253"/>
      <c r="M309" s="254"/>
      <c r="N309" s="255"/>
      <c r="O309" s="255"/>
      <c r="P309" s="255"/>
      <c r="Q309" s="255"/>
      <c r="R309" s="255"/>
      <c r="S309" s="255"/>
      <c r="T309" s="25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7" t="s">
        <v>217</v>
      </c>
      <c r="AU309" s="257" t="s">
        <v>85</v>
      </c>
      <c r="AV309" s="14" t="s">
        <v>83</v>
      </c>
      <c r="AW309" s="14" t="s">
        <v>37</v>
      </c>
      <c r="AX309" s="14" t="s">
        <v>75</v>
      </c>
      <c r="AY309" s="257" t="s">
        <v>147</v>
      </c>
    </row>
    <row r="310" s="13" customFormat="1">
      <c r="A310" s="13"/>
      <c r="B310" s="237"/>
      <c r="C310" s="238"/>
      <c r="D310" s="239" t="s">
        <v>217</v>
      </c>
      <c r="E310" s="258" t="s">
        <v>19</v>
      </c>
      <c r="F310" s="240" t="s">
        <v>1906</v>
      </c>
      <c r="G310" s="238"/>
      <c r="H310" s="241">
        <v>50.600000000000001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217</v>
      </c>
      <c r="AU310" s="247" t="s">
        <v>85</v>
      </c>
      <c r="AV310" s="13" t="s">
        <v>85</v>
      </c>
      <c r="AW310" s="13" t="s">
        <v>37</v>
      </c>
      <c r="AX310" s="13" t="s">
        <v>75</v>
      </c>
      <c r="AY310" s="247" t="s">
        <v>147</v>
      </c>
    </row>
    <row r="311" s="13" customFormat="1">
      <c r="A311" s="13"/>
      <c r="B311" s="237"/>
      <c r="C311" s="238"/>
      <c r="D311" s="239" t="s">
        <v>217</v>
      </c>
      <c r="E311" s="258" t="s">
        <v>19</v>
      </c>
      <c r="F311" s="240" t="s">
        <v>1907</v>
      </c>
      <c r="G311" s="238"/>
      <c r="H311" s="241">
        <v>69.599999999999994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217</v>
      </c>
      <c r="AU311" s="247" t="s">
        <v>85</v>
      </c>
      <c r="AV311" s="13" t="s">
        <v>85</v>
      </c>
      <c r="AW311" s="13" t="s">
        <v>37</v>
      </c>
      <c r="AX311" s="13" t="s">
        <v>75</v>
      </c>
      <c r="AY311" s="247" t="s">
        <v>147</v>
      </c>
    </row>
    <row r="312" s="14" customFormat="1">
      <c r="A312" s="14"/>
      <c r="B312" s="248"/>
      <c r="C312" s="249"/>
      <c r="D312" s="239" t="s">
        <v>217</v>
      </c>
      <c r="E312" s="250" t="s">
        <v>19</v>
      </c>
      <c r="F312" s="251" t="s">
        <v>295</v>
      </c>
      <c r="G312" s="249"/>
      <c r="H312" s="250" t="s">
        <v>19</v>
      </c>
      <c r="I312" s="252"/>
      <c r="J312" s="249"/>
      <c r="K312" s="249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217</v>
      </c>
      <c r="AU312" s="257" t="s">
        <v>85</v>
      </c>
      <c r="AV312" s="14" t="s">
        <v>83</v>
      </c>
      <c r="AW312" s="14" t="s">
        <v>37</v>
      </c>
      <c r="AX312" s="14" t="s">
        <v>75</v>
      </c>
      <c r="AY312" s="257" t="s">
        <v>147</v>
      </c>
    </row>
    <row r="313" s="13" customFormat="1">
      <c r="A313" s="13"/>
      <c r="B313" s="237"/>
      <c r="C313" s="238"/>
      <c r="D313" s="239" t="s">
        <v>217</v>
      </c>
      <c r="E313" s="258" t="s">
        <v>19</v>
      </c>
      <c r="F313" s="240" t="s">
        <v>1908</v>
      </c>
      <c r="G313" s="238"/>
      <c r="H313" s="241">
        <v>27.600000000000001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217</v>
      </c>
      <c r="AU313" s="247" t="s">
        <v>85</v>
      </c>
      <c r="AV313" s="13" t="s">
        <v>85</v>
      </c>
      <c r="AW313" s="13" t="s">
        <v>37</v>
      </c>
      <c r="AX313" s="13" t="s">
        <v>75</v>
      </c>
      <c r="AY313" s="247" t="s">
        <v>147</v>
      </c>
    </row>
    <row r="314" s="13" customFormat="1">
      <c r="A314" s="13"/>
      <c r="B314" s="237"/>
      <c r="C314" s="238"/>
      <c r="D314" s="239" t="s">
        <v>217</v>
      </c>
      <c r="E314" s="258" t="s">
        <v>19</v>
      </c>
      <c r="F314" s="240" t="s">
        <v>1909</v>
      </c>
      <c r="G314" s="238"/>
      <c r="H314" s="241">
        <v>34.799999999999997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217</v>
      </c>
      <c r="AU314" s="247" t="s">
        <v>85</v>
      </c>
      <c r="AV314" s="13" t="s">
        <v>85</v>
      </c>
      <c r="AW314" s="13" t="s">
        <v>37</v>
      </c>
      <c r="AX314" s="13" t="s">
        <v>75</v>
      </c>
      <c r="AY314" s="247" t="s">
        <v>147</v>
      </c>
    </row>
    <row r="315" s="13" customFormat="1">
      <c r="A315" s="13"/>
      <c r="B315" s="237"/>
      <c r="C315" s="238"/>
      <c r="D315" s="239" t="s">
        <v>217</v>
      </c>
      <c r="E315" s="258" t="s">
        <v>19</v>
      </c>
      <c r="F315" s="240" t="s">
        <v>1895</v>
      </c>
      <c r="G315" s="238"/>
      <c r="H315" s="241">
        <v>8.8000000000000007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217</v>
      </c>
      <c r="AU315" s="247" t="s">
        <v>85</v>
      </c>
      <c r="AV315" s="13" t="s">
        <v>85</v>
      </c>
      <c r="AW315" s="13" t="s">
        <v>37</v>
      </c>
      <c r="AX315" s="13" t="s">
        <v>75</v>
      </c>
      <c r="AY315" s="247" t="s">
        <v>147</v>
      </c>
    </row>
    <row r="316" s="15" customFormat="1">
      <c r="A316" s="15"/>
      <c r="B316" s="259"/>
      <c r="C316" s="260"/>
      <c r="D316" s="239" t="s">
        <v>217</v>
      </c>
      <c r="E316" s="261" t="s">
        <v>19</v>
      </c>
      <c r="F316" s="262" t="s">
        <v>233</v>
      </c>
      <c r="G316" s="260"/>
      <c r="H316" s="263">
        <v>191.39999999999998</v>
      </c>
      <c r="I316" s="264"/>
      <c r="J316" s="260"/>
      <c r="K316" s="260"/>
      <c r="L316" s="265"/>
      <c r="M316" s="266"/>
      <c r="N316" s="267"/>
      <c r="O316" s="267"/>
      <c r="P316" s="267"/>
      <c r="Q316" s="267"/>
      <c r="R316" s="267"/>
      <c r="S316" s="267"/>
      <c r="T316" s="268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9" t="s">
        <v>217</v>
      </c>
      <c r="AU316" s="269" t="s">
        <v>85</v>
      </c>
      <c r="AV316" s="15" t="s">
        <v>153</v>
      </c>
      <c r="AW316" s="15" t="s">
        <v>37</v>
      </c>
      <c r="AX316" s="15" t="s">
        <v>83</v>
      </c>
      <c r="AY316" s="269" t="s">
        <v>147</v>
      </c>
    </row>
    <row r="317" s="13" customFormat="1">
      <c r="A317" s="13"/>
      <c r="B317" s="237"/>
      <c r="C317" s="238"/>
      <c r="D317" s="239" t="s">
        <v>217</v>
      </c>
      <c r="E317" s="238"/>
      <c r="F317" s="240" t="s">
        <v>1911</v>
      </c>
      <c r="G317" s="238"/>
      <c r="H317" s="241">
        <v>200.97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217</v>
      </c>
      <c r="AU317" s="247" t="s">
        <v>85</v>
      </c>
      <c r="AV317" s="13" t="s">
        <v>85</v>
      </c>
      <c r="AW317" s="13" t="s">
        <v>4</v>
      </c>
      <c r="AX317" s="13" t="s">
        <v>83</v>
      </c>
      <c r="AY317" s="247" t="s">
        <v>147</v>
      </c>
    </row>
    <row r="318" s="2" customFormat="1" ht="24.15" customHeight="1">
      <c r="A318" s="40"/>
      <c r="B318" s="41"/>
      <c r="C318" s="226" t="s">
        <v>1572</v>
      </c>
      <c r="D318" s="226" t="s">
        <v>212</v>
      </c>
      <c r="E318" s="227" t="s">
        <v>630</v>
      </c>
      <c r="F318" s="228" t="s">
        <v>631</v>
      </c>
      <c r="G318" s="229" t="s">
        <v>278</v>
      </c>
      <c r="H318" s="230">
        <v>40.950000000000003</v>
      </c>
      <c r="I318" s="231"/>
      <c r="J318" s="232">
        <f>ROUND(I318*H318,2)</f>
        <v>0</v>
      </c>
      <c r="K318" s="233"/>
      <c r="L318" s="234"/>
      <c r="M318" s="235" t="s">
        <v>19</v>
      </c>
      <c r="N318" s="236" t="s">
        <v>46</v>
      </c>
      <c r="O318" s="86"/>
      <c r="P318" s="217">
        <f>O318*H318</f>
        <v>0</v>
      </c>
      <c r="Q318" s="217">
        <v>0.00029999999999999997</v>
      </c>
      <c r="R318" s="217">
        <f>Q318*H318</f>
        <v>0.012284999999999999</v>
      </c>
      <c r="S318" s="217">
        <v>0</v>
      </c>
      <c r="T318" s="218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9" t="s">
        <v>186</v>
      </c>
      <c r="AT318" s="219" t="s">
        <v>212</v>
      </c>
      <c r="AU318" s="219" t="s">
        <v>85</v>
      </c>
      <c r="AY318" s="19" t="s">
        <v>147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19" t="s">
        <v>83</v>
      </c>
      <c r="BK318" s="220">
        <f>ROUND(I318*H318,2)</f>
        <v>0</v>
      </c>
      <c r="BL318" s="19" t="s">
        <v>153</v>
      </c>
      <c r="BM318" s="219" t="s">
        <v>632</v>
      </c>
    </row>
    <row r="319" s="14" customFormat="1">
      <c r="A319" s="14"/>
      <c r="B319" s="248"/>
      <c r="C319" s="249"/>
      <c r="D319" s="239" t="s">
        <v>217</v>
      </c>
      <c r="E319" s="250" t="s">
        <v>19</v>
      </c>
      <c r="F319" s="251" t="s">
        <v>1912</v>
      </c>
      <c r="G319" s="249"/>
      <c r="H319" s="250" t="s">
        <v>19</v>
      </c>
      <c r="I319" s="252"/>
      <c r="J319" s="249"/>
      <c r="K319" s="249"/>
      <c r="L319" s="253"/>
      <c r="M319" s="254"/>
      <c r="N319" s="255"/>
      <c r="O319" s="255"/>
      <c r="P319" s="255"/>
      <c r="Q319" s="255"/>
      <c r="R319" s="255"/>
      <c r="S319" s="255"/>
      <c r="T319" s="25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7" t="s">
        <v>217</v>
      </c>
      <c r="AU319" s="257" t="s">
        <v>85</v>
      </c>
      <c r="AV319" s="14" t="s">
        <v>83</v>
      </c>
      <c r="AW319" s="14" t="s">
        <v>37</v>
      </c>
      <c r="AX319" s="14" t="s">
        <v>75</v>
      </c>
      <c r="AY319" s="257" t="s">
        <v>147</v>
      </c>
    </row>
    <row r="320" s="14" customFormat="1">
      <c r="A320" s="14"/>
      <c r="B320" s="248"/>
      <c r="C320" s="249"/>
      <c r="D320" s="239" t="s">
        <v>217</v>
      </c>
      <c r="E320" s="250" t="s">
        <v>19</v>
      </c>
      <c r="F320" s="251" t="s">
        <v>315</v>
      </c>
      <c r="G320" s="249"/>
      <c r="H320" s="250" t="s">
        <v>19</v>
      </c>
      <c r="I320" s="252"/>
      <c r="J320" s="249"/>
      <c r="K320" s="249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217</v>
      </c>
      <c r="AU320" s="257" t="s">
        <v>85</v>
      </c>
      <c r="AV320" s="14" t="s">
        <v>83</v>
      </c>
      <c r="AW320" s="14" t="s">
        <v>37</v>
      </c>
      <c r="AX320" s="14" t="s">
        <v>75</v>
      </c>
      <c r="AY320" s="257" t="s">
        <v>147</v>
      </c>
    </row>
    <row r="321" s="13" customFormat="1">
      <c r="A321" s="13"/>
      <c r="B321" s="237"/>
      <c r="C321" s="238"/>
      <c r="D321" s="239" t="s">
        <v>217</v>
      </c>
      <c r="E321" s="258" t="s">
        <v>19</v>
      </c>
      <c r="F321" s="240" t="s">
        <v>1913</v>
      </c>
      <c r="G321" s="238"/>
      <c r="H321" s="241">
        <v>11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217</v>
      </c>
      <c r="AU321" s="247" t="s">
        <v>85</v>
      </c>
      <c r="AV321" s="13" t="s">
        <v>85</v>
      </c>
      <c r="AW321" s="13" t="s">
        <v>37</v>
      </c>
      <c r="AX321" s="13" t="s">
        <v>75</v>
      </c>
      <c r="AY321" s="247" t="s">
        <v>147</v>
      </c>
    </row>
    <row r="322" s="13" customFormat="1">
      <c r="A322" s="13"/>
      <c r="B322" s="237"/>
      <c r="C322" s="238"/>
      <c r="D322" s="239" t="s">
        <v>217</v>
      </c>
      <c r="E322" s="258" t="s">
        <v>19</v>
      </c>
      <c r="F322" s="240" t="s">
        <v>1914</v>
      </c>
      <c r="G322" s="238"/>
      <c r="H322" s="241">
        <v>12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7" t="s">
        <v>217</v>
      </c>
      <c r="AU322" s="247" t="s">
        <v>85</v>
      </c>
      <c r="AV322" s="13" t="s">
        <v>85</v>
      </c>
      <c r="AW322" s="13" t="s">
        <v>37</v>
      </c>
      <c r="AX322" s="13" t="s">
        <v>75</v>
      </c>
      <c r="AY322" s="247" t="s">
        <v>147</v>
      </c>
    </row>
    <row r="323" s="14" customFormat="1">
      <c r="A323" s="14"/>
      <c r="B323" s="248"/>
      <c r="C323" s="249"/>
      <c r="D323" s="239" t="s">
        <v>217</v>
      </c>
      <c r="E323" s="250" t="s">
        <v>19</v>
      </c>
      <c r="F323" s="251" t="s">
        <v>295</v>
      </c>
      <c r="G323" s="249"/>
      <c r="H323" s="250" t="s">
        <v>19</v>
      </c>
      <c r="I323" s="252"/>
      <c r="J323" s="249"/>
      <c r="K323" s="249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217</v>
      </c>
      <c r="AU323" s="257" t="s">
        <v>85</v>
      </c>
      <c r="AV323" s="14" t="s">
        <v>83</v>
      </c>
      <c r="AW323" s="14" t="s">
        <v>37</v>
      </c>
      <c r="AX323" s="14" t="s">
        <v>75</v>
      </c>
      <c r="AY323" s="257" t="s">
        <v>147</v>
      </c>
    </row>
    <row r="324" s="13" customFormat="1">
      <c r="A324" s="13"/>
      <c r="B324" s="237"/>
      <c r="C324" s="238"/>
      <c r="D324" s="239" t="s">
        <v>217</v>
      </c>
      <c r="E324" s="258" t="s">
        <v>19</v>
      </c>
      <c r="F324" s="240" t="s">
        <v>1915</v>
      </c>
      <c r="G324" s="238"/>
      <c r="H324" s="241">
        <v>6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217</v>
      </c>
      <c r="AU324" s="247" t="s">
        <v>85</v>
      </c>
      <c r="AV324" s="13" t="s">
        <v>85</v>
      </c>
      <c r="AW324" s="13" t="s">
        <v>37</v>
      </c>
      <c r="AX324" s="13" t="s">
        <v>75</v>
      </c>
      <c r="AY324" s="247" t="s">
        <v>147</v>
      </c>
    </row>
    <row r="325" s="13" customFormat="1">
      <c r="A325" s="13"/>
      <c r="B325" s="237"/>
      <c r="C325" s="238"/>
      <c r="D325" s="239" t="s">
        <v>217</v>
      </c>
      <c r="E325" s="258" t="s">
        <v>19</v>
      </c>
      <c r="F325" s="240" t="s">
        <v>1915</v>
      </c>
      <c r="G325" s="238"/>
      <c r="H325" s="241">
        <v>6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7" t="s">
        <v>217</v>
      </c>
      <c r="AU325" s="247" t="s">
        <v>85</v>
      </c>
      <c r="AV325" s="13" t="s">
        <v>85</v>
      </c>
      <c r="AW325" s="13" t="s">
        <v>37</v>
      </c>
      <c r="AX325" s="13" t="s">
        <v>75</v>
      </c>
      <c r="AY325" s="247" t="s">
        <v>147</v>
      </c>
    </row>
    <row r="326" s="13" customFormat="1">
      <c r="A326" s="13"/>
      <c r="B326" s="237"/>
      <c r="C326" s="238"/>
      <c r="D326" s="239" t="s">
        <v>217</v>
      </c>
      <c r="E326" s="258" t="s">
        <v>19</v>
      </c>
      <c r="F326" s="240" t="s">
        <v>1916</v>
      </c>
      <c r="G326" s="238"/>
      <c r="H326" s="241">
        <v>4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217</v>
      </c>
      <c r="AU326" s="247" t="s">
        <v>85</v>
      </c>
      <c r="AV326" s="13" t="s">
        <v>85</v>
      </c>
      <c r="AW326" s="13" t="s">
        <v>37</v>
      </c>
      <c r="AX326" s="13" t="s">
        <v>75</v>
      </c>
      <c r="AY326" s="247" t="s">
        <v>147</v>
      </c>
    </row>
    <row r="327" s="15" customFormat="1">
      <c r="A327" s="15"/>
      <c r="B327" s="259"/>
      <c r="C327" s="260"/>
      <c r="D327" s="239" t="s">
        <v>217</v>
      </c>
      <c r="E327" s="261" t="s">
        <v>19</v>
      </c>
      <c r="F327" s="262" t="s">
        <v>233</v>
      </c>
      <c r="G327" s="260"/>
      <c r="H327" s="263">
        <v>39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9" t="s">
        <v>217</v>
      </c>
      <c r="AU327" s="269" t="s">
        <v>85</v>
      </c>
      <c r="AV327" s="15" t="s">
        <v>153</v>
      </c>
      <c r="AW327" s="15" t="s">
        <v>37</v>
      </c>
      <c r="AX327" s="15" t="s">
        <v>83</v>
      </c>
      <c r="AY327" s="269" t="s">
        <v>147</v>
      </c>
    </row>
    <row r="328" s="13" customFormat="1">
      <c r="A328" s="13"/>
      <c r="B328" s="237"/>
      <c r="C328" s="238"/>
      <c r="D328" s="239" t="s">
        <v>217</v>
      </c>
      <c r="E328" s="238"/>
      <c r="F328" s="240" t="s">
        <v>1917</v>
      </c>
      <c r="G328" s="238"/>
      <c r="H328" s="241">
        <v>40.950000000000003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217</v>
      </c>
      <c r="AU328" s="247" t="s">
        <v>85</v>
      </c>
      <c r="AV328" s="13" t="s">
        <v>85</v>
      </c>
      <c r="AW328" s="13" t="s">
        <v>4</v>
      </c>
      <c r="AX328" s="13" t="s">
        <v>83</v>
      </c>
      <c r="AY328" s="247" t="s">
        <v>147</v>
      </c>
    </row>
    <row r="329" s="2" customFormat="1" ht="24.15" customHeight="1">
      <c r="A329" s="40"/>
      <c r="B329" s="41"/>
      <c r="C329" s="226" t="s">
        <v>996</v>
      </c>
      <c r="D329" s="226" t="s">
        <v>212</v>
      </c>
      <c r="E329" s="227" t="s">
        <v>643</v>
      </c>
      <c r="F329" s="228" t="s">
        <v>644</v>
      </c>
      <c r="G329" s="229" t="s">
        <v>278</v>
      </c>
      <c r="H329" s="230">
        <v>40.950000000000003</v>
      </c>
      <c r="I329" s="231"/>
      <c r="J329" s="232">
        <f>ROUND(I329*H329,2)</f>
        <v>0</v>
      </c>
      <c r="K329" s="233"/>
      <c r="L329" s="234"/>
      <c r="M329" s="235" t="s">
        <v>19</v>
      </c>
      <c r="N329" s="236" t="s">
        <v>46</v>
      </c>
      <c r="O329" s="86"/>
      <c r="P329" s="217">
        <f>O329*H329</f>
        <v>0</v>
      </c>
      <c r="Q329" s="217">
        <v>0.00020000000000000001</v>
      </c>
      <c r="R329" s="217">
        <f>Q329*H329</f>
        <v>0.0081900000000000011</v>
      </c>
      <c r="S329" s="217">
        <v>0</v>
      </c>
      <c r="T329" s="218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9" t="s">
        <v>186</v>
      </c>
      <c r="AT329" s="219" t="s">
        <v>212</v>
      </c>
      <c r="AU329" s="219" t="s">
        <v>85</v>
      </c>
      <c r="AY329" s="19" t="s">
        <v>147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19" t="s">
        <v>83</v>
      </c>
      <c r="BK329" s="220">
        <f>ROUND(I329*H329,2)</f>
        <v>0</v>
      </c>
      <c r="BL329" s="19" t="s">
        <v>153</v>
      </c>
      <c r="BM329" s="219" t="s">
        <v>645</v>
      </c>
    </row>
    <row r="330" s="14" customFormat="1">
      <c r="A330" s="14"/>
      <c r="B330" s="248"/>
      <c r="C330" s="249"/>
      <c r="D330" s="239" t="s">
        <v>217</v>
      </c>
      <c r="E330" s="250" t="s">
        <v>19</v>
      </c>
      <c r="F330" s="251" t="s">
        <v>1884</v>
      </c>
      <c r="G330" s="249"/>
      <c r="H330" s="250" t="s">
        <v>19</v>
      </c>
      <c r="I330" s="252"/>
      <c r="J330" s="249"/>
      <c r="K330" s="249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217</v>
      </c>
      <c r="AU330" s="257" t="s">
        <v>85</v>
      </c>
      <c r="AV330" s="14" t="s">
        <v>83</v>
      </c>
      <c r="AW330" s="14" t="s">
        <v>37</v>
      </c>
      <c r="AX330" s="14" t="s">
        <v>75</v>
      </c>
      <c r="AY330" s="257" t="s">
        <v>147</v>
      </c>
    </row>
    <row r="331" s="14" customFormat="1">
      <c r="A331" s="14"/>
      <c r="B331" s="248"/>
      <c r="C331" s="249"/>
      <c r="D331" s="239" t="s">
        <v>217</v>
      </c>
      <c r="E331" s="250" t="s">
        <v>19</v>
      </c>
      <c r="F331" s="251" t="s">
        <v>315</v>
      </c>
      <c r="G331" s="249"/>
      <c r="H331" s="250" t="s">
        <v>19</v>
      </c>
      <c r="I331" s="252"/>
      <c r="J331" s="249"/>
      <c r="K331" s="249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217</v>
      </c>
      <c r="AU331" s="257" t="s">
        <v>85</v>
      </c>
      <c r="AV331" s="14" t="s">
        <v>83</v>
      </c>
      <c r="AW331" s="14" t="s">
        <v>37</v>
      </c>
      <c r="AX331" s="14" t="s">
        <v>75</v>
      </c>
      <c r="AY331" s="257" t="s">
        <v>147</v>
      </c>
    </row>
    <row r="332" s="13" customFormat="1">
      <c r="A332" s="13"/>
      <c r="B332" s="237"/>
      <c r="C332" s="238"/>
      <c r="D332" s="239" t="s">
        <v>217</v>
      </c>
      <c r="E332" s="258" t="s">
        <v>19</v>
      </c>
      <c r="F332" s="240" t="s">
        <v>1913</v>
      </c>
      <c r="G332" s="238"/>
      <c r="H332" s="241">
        <v>11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217</v>
      </c>
      <c r="AU332" s="247" t="s">
        <v>85</v>
      </c>
      <c r="AV332" s="13" t="s">
        <v>85</v>
      </c>
      <c r="AW332" s="13" t="s">
        <v>37</v>
      </c>
      <c r="AX332" s="13" t="s">
        <v>75</v>
      </c>
      <c r="AY332" s="247" t="s">
        <v>147</v>
      </c>
    </row>
    <row r="333" s="13" customFormat="1">
      <c r="A333" s="13"/>
      <c r="B333" s="237"/>
      <c r="C333" s="238"/>
      <c r="D333" s="239" t="s">
        <v>217</v>
      </c>
      <c r="E333" s="258" t="s">
        <v>19</v>
      </c>
      <c r="F333" s="240" t="s">
        <v>1914</v>
      </c>
      <c r="G333" s="238"/>
      <c r="H333" s="241">
        <v>12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7" t="s">
        <v>217</v>
      </c>
      <c r="AU333" s="247" t="s">
        <v>85</v>
      </c>
      <c r="AV333" s="13" t="s">
        <v>85</v>
      </c>
      <c r="AW333" s="13" t="s">
        <v>37</v>
      </c>
      <c r="AX333" s="13" t="s">
        <v>75</v>
      </c>
      <c r="AY333" s="247" t="s">
        <v>147</v>
      </c>
    </row>
    <row r="334" s="14" customFormat="1">
      <c r="A334" s="14"/>
      <c r="B334" s="248"/>
      <c r="C334" s="249"/>
      <c r="D334" s="239" t="s">
        <v>217</v>
      </c>
      <c r="E334" s="250" t="s">
        <v>19</v>
      </c>
      <c r="F334" s="251" t="s">
        <v>295</v>
      </c>
      <c r="G334" s="249"/>
      <c r="H334" s="250" t="s">
        <v>19</v>
      </c>
      <c r="I334" s="252"/>
      <c r="J334" s="249"/>
      <c r="K334" s="249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217</v>
      </c>
      <c r="AU334" s="257" t="s">
        <v>85</v>
      </c>
      <c r="AV334" s="14" t="s">
        <v>83</v>
      </c>
      <c r="AW334" s="14" t="s">
        <v>37</v>
      </c>
      <c r="AX334" s="14" t="s">
        <v>75</v>
      </c>
      <c r="AY334" s="257" t="s">
        <v>147</v>
      </c>
    </row>
    <row r="335" s="13" customFormat="1">
      <c r="A335" s="13"/>
      <c r="B335" s="237"/>
      <c r="C335" s="238"/>
      <c r="D335" s="239" t="s">
        <v>217</v>
      </c>
      <c r="E335" s="258" t="s">
        <v>19</v>
      </c>
      <c r="F335" s="240" t="s">
        <v>1915</v>
      </c>
      <c r="G335" s="238"/>
      <c r="H335" s="241">
        <v>6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217</v>
      </c>
      <c r="AU335" s="247" t="s">
        <v>85</v>
      </c>
      <c r="AV335" s="13" t="s">
        <v>85</v>
      </c>
      <c r="AW335" s="13" t="s">
        <v>37</v>
      </c>
      <c r="AX335" s="13" t="s">
        <v>75</v>
      </c>
      <c r="AY335" s="247" t="s">
        <v>147</v>
      </c>
    </row>
    <row r="336" s="13" customFormat="1">
      <c r="A336" s="13"/>
      <c r="B336" s="237"/>
      <c r="C336" s="238"/>
      <c r="D336" s="239" t="s">
        <v>217</v>
      </c>
      <c r="E336" s="258" t="s">
        <v>19</v>
      </c>
      <c r="F336" s="240" t="s">
        <v>1915</v>
      </c>
      <c r="G336" s="238"/>
      <c r="H336" s="241">
        <v>6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217</v>
      </c>
      <c r="AU336" s="247" t="s">
        <v>85</v>
      </c>
      <c r="AV336" s="13" t="s">
        <v>85</v>
      </c>
      <c r="AW336" s="13" t="s">
        <v>37</v>
      </c>
      <c r="AX336" s="13" t="s">
        <v>75</v>
      </c>
      <c r="AY336" s="247" t="s">
        <v>147</v>
      </c>
    </row>
    <row r="337" s="13" customFormat="1">
      <c r="A337" s="13"/>
      <c r="B337" s="237"/>
      <c r="C337" s="238"/>
      <c r="D337" s="239" t="s">
        <v>217</v>
      </c>
      <c r="E337" s="258" t="s">
        <v>19</v>
      </c>
      <c r="F337" s="240" t="s">
        <v>1916</v>
      </c>
      <c r="G337" s="238"/>
      <c r="H337" s="241">
        <v>4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217</v>
      </c>
      <c r="AU337" s="247" t="s">
        <v>85</v>
      </c>
      <c r="AV337" s="13" t="s">
        <v>85</v>
      </c>
      <c r="AW337" s="13" t="s">
        <v>37</v>
      </c>
      <c r="AX337" s="13" t="s">
        <v>75</v>
      </c>
      <c r="AY337" s="247" t="s">
        <v>147</v>
      </c>
    </row>
    <row r="338" s="15" customFormat="1">
      <c r="A338" s="15"/>
      <c r="B338" s="259"/>
      <c r="C338" s="260"/>
      <c r="D338" s="239" t="s">
        <v>217</v>
      </c>
      <c r="E338" s="261" t="s">
        <v>19</v>
      </c>
      <c r="F338" s="262" t="s">
        <v>233</v>
      </c>
      <c r="G338" s="260"/>
      <c r="H338" s="263">
        <v>39</v>
      </c>
      <c r="I338" s="264"/>
      <c r="J338" s="260"/>
      <c r="K338" s="260"/>
      <c r="L338" s="265"/>
      <c r="M338" s="266"/>
      <c r="N338" s="267"/>
      <c r="O338" s="267"/>
      <c r="P338" s="267"/>
      <c r="Q338" s="267"/>
      <c r="R338" s="267"/>
      <c r="S338" s="267"/>
      <c r="T338" s="26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9" t="s">
        <v>217</v>
      </c>
      <c r="AU338" s="269" t="s">
        <v>85</v>
      </c>
      <c r="AV338" s="15" t="s">
        <v>153</v>
      </c>
      <c r="AW338" s="15" t="s">
        <v>37</v>
      </c>
      <c r="AX338" s="15" t="s">
        <v>83</v>
      </c>
      <c r="AY338" s="269" t="s">
        <v>147</v>
      </c>
    </row>
    <row r="339" s="13" customFormat="1">
      <c r="A339" s="13"/>
      <c r="B339" s="237"/>
      <c r="C339" s="238"/>
      <c r="D339" s="239" t="s">
        <v>217</v>
      </c>
      <c r="E339" s="238"/>
      <c r="F339" s="240" t="s">
        <v>1917</v>
      </c>
      <c r="G339" s="238"/>
      <c r="H339" s="241">
        <v>40.950000000000003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217</v>
      </c>
      <c r="AU339" s="247" t="s">
        <v>85</v>
      </c>
      <c r="AV339" s="13" t="s">
        <v>85</v>
      </c>
      <c r="AW339" s="13" t="s">
        <v>4</v>
      </c>
      <c r="AX339" s="13" t="s">
        <v>83</v>
      </c>
      <c r="AY339" s="247" t="s">
        <v>147</v>
      </c>
    </row>
    <row r="340" s="2" customFormat="1" ht="62.7" customHeight="1">
      <c r="A340" s="40"/>
      <c r="B340" s="41"/>
      <c r="C340" s="207" t="s">
        <v>1749</v>
      </c>
      <c r="D340" s="207" t="s">
        <v>149</v>
      </c>
      <c r="E340" s="208" t="s">
        <v>1918</v>
      </c>
      <c r="F340" s="209" t="s">
        <v>1919</v>
      </c>
      <c r="G340" s="210" t="s">
        <v>159</v>
      </c>
      <c r="H340" s="211">
        <v>299.68000000000001</v>
      </c>
      <c r="I340" s="212"/>
      <c r="J340" s="213">
        <f>ROUND(I340*H340,2)</f>
        <v>0</v>
      </c>
      <c r="K340" s="214"/>
      <c r="L340" s="46"/>
      <c r="M340" s="215" t="s">
        <v>19</v>
      </c>
      <c r="N340" s="216" t="s">
        <v>46</v>
      </c>
      <c r="O340" s="86"/>
      <c r="P340" s="217">
        <f>O340*H340</f>
        <v>0</v>
      </c>
      <c r="Q340" s="217">
        <v>0.01187</v>
      </c>
      <c r="R340" s="217">
        <f>Q340*H340</f>
        <v>3.5572016</v>
      </c>
      <c r="S340" s="217">
        <v>0</v>
      </c>
      <c r="T340" s="218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9" t="s">
        <v>153</v>
      </c>
      <c r="AT340" s="219" t="s">
        <v>149</v>
      </c>
      <c r="AU340" s="219" t="s">
        <v>85</v>
      </c>
      <c r="AY340" s="19" t="s">
        <v>147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19" t="s">
        <v>83</v>
      </c>
      <c r="BK340" s="220">
        <f>ROUND(I340*H340,2)</f>
        <v>0</v>
      </c>
      <c r="BL340" s="19" t="s">
        <v>153</v>
      </c>
      <c r="BM340" s="219" t="s">
        <v>1920</v>
      </c>
    </row>
    <row r="341" s="2" customFormat="1">
      <c r="A341" s="40"/>
      <c r="B341" s="41"/>
      <c r="C341" s="42"/>
      <c r="D341" s="221" t="s">
        <v>155</v>
      </c>
      <c r="E341" s="42"/>
      <c r="F341" s="222" t="s">
        <v>1921</v>
      </c>
      <c r="G341" s="42"/>
      <c r="H341" s="42"/>
      <c r="I341" s="223"/>
      <c r="J341" s="42"/>
      <c r="K341" s="42"/>
      <c r="L341" s="46"/>
      <c r="M341" s="224"/>
      <c r="N341" s="225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155</v>
      </c>
      <c r="AU341" s="19" t="s">
        <v>85</v>
      </c>
    </row>
    <row r="342" s="14" customFormat="1">
      <c r="A342" s="14"/>
      <c r="B342" s="248"/>
      <c r="C342" s="249"/>
      <c r="D342" s="239" t="s">
        <v>217</v>
      </c>
      <c r="E342" s="250" t="s">
        <v>19</v>
      </c>
      <c r="F342" s="251" t="s">
        <v>291</v>
      </c>
      <c r="G342" s="249"/>
      <c r="H342" s="250" t="s">
        <v>19</v>
      </c>
      <c r="I342" s="252"/>
      <c r="J342" s="249"/>
      <c r="K342" s="249"/>
      <c r="L342" s="253"/>
      <c r="M342" s="254"/>
      <c r="N342" s="255"/>
      <c r="O342" s="255"/>
      <c r="P342" s="255"/>
      <c r="Q342" s="255"/>
      <c r="R342" s="255"/>
      <c r="S342" s="255"/>
      <c r="T342" s="25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7" t="s">
        <v>217</v>
      </c>
      <c r="AU342" s="257" t="s">
        <v>85</v>
      </c>
      <c r="AV342" s="14" t="s">
        <v>83</v>
      </c>
      <c r="AW342" s="14" t="s">
        <v>37</v>
      </c>
      <c r="AX342" s="14" t="s">
        <v>75</v>
      </c>
      <c r="AY342" s="257" t="s">
        <v>147</v>
      </c>
    </row>
    <row r="343" s="13" customFormat="1">
      <c r="A343" s="13"/>
      <c r="B343" s="237"/>
      <c r="C343" s="238"/>
      <c r="D343" s="239" t="s">
        <v>217</v>
      </c>
      <c r="E343" s="258" t="s">
        <v>19</v>
      </c>
      <c r="F343" s="240" t="s">
        <v>1855</v>
      </c>
      <c r="G343" s="238"/>
      <c r="H343" s="241">
        <v>143.11500000000001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217</v>
      </c>
      <c r="AU343" s="247" t="s">
        <v>85</v>
      </c>
      <c r="AV343" s="13" t="s">
        <v>85</v>
      </c>
      <c r="AW343" s="13" t="s">
        <v>37</v>
      </c>
      <c r="AX343" s="13" t="s">
        <v>75</v>
      </c>
      <c r="AY343" s="247" t="s">
        <v>147</v>
      </c>
    </row>
    <row r="344" s="14" customFormat="1">
      <c r="A344" s="14"/>
      <c r="B344" s="248"/>
      <c r="C344" s="249"/>
      <c r="D344" s="239" t="s">
        <v>217</v>
      </c>
      <c r="E344" s="250" t="s">
        <v>19</v>
      </c>
      <c r="F344" s="251" t="s">
        <v>288</v>
      </c>
      <c r="G344" s="249"/>
      <c r="H344" s="250" t="s">
        <v>19</v>
      </c>
      <c r="I344" s="252"/>
      <c r="J344" s="249"/>
      <c r="K344" s="249"/>
      <c r="L344" s="253"/>
      <c r="M344" s="254"/>
      <c r="N344" s="255"/>
      <c r="O344" s="255"/>
      <c r="P344" s="255"/>
      <c r="Q344" s="255"/>
      <c r="R344" s="255"/>
      <c r="S344" s="255"/>
      <c r="T344" s="25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7" t="s">
        <v>217</v>
      </c>
      <c r="AU344" s="257" t="s">
        <v>85</v>
      </c>
      <c r="AV344" s="14" t="s">
        <v>83</v>
      </c>
      <c r="AW344" s="14" t="s">
        <v>37</v>
      </c>
      <c r="AX344" s="14" t="s">
        <v>75</v>
      </c>
      <c r="AY344" s="257" t="s">
        <v>147</v>
      </c>
    </row>
    <row r="345" s="13" customFormat="1">
      <c r="A345" s="13"/>
      <c r="B345" s="237"/>
      <c r="C345" s="238"/>
      <c r="D345" s="239" t="s">
        <v>217</v>
      </c>
      <c r="E345" s="258" t="s">
        <v>19</v>
      </c>
      <c r="F345" s="240" t="s">
        <v>1858</v>
      </c>
      <c r="G345" s="238"/>
      <c r="H345" s="241">
        <v>156.565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217</v>
      </c>
      <c r="AU345" s="247" t="s">
        <v>85</v>
      </c>
      <c r="AV345" s="13" t="s">
        <v>85</v>
      </c>
      <c r="AW345" s="13" t="s">
        <v>37</v>
      </c>
      <c r="AX345" s="13" t="s">
        <v>75</v>
      </c>
      <c r="AY345" s="247" t="s">
        <v>147</v>
      </c>
    </row>
    <row r="346" s="15" customFormat="1">
      <c r="A346" s="15"/>
      <c r="B346" s="259"/>
      <c r="C346" s="260"/>
      <c r="D346" s="239" t="s">
        <v>217</v>
      </c>
      <c r="E346" s="261" t="s">
        <v>19</v>
      </c>
      <c r="F346" s="262" t="s">
        <v>233</v>
      </c>
      <c r="G346" s="260"/>
      <c r="H346" s="263">
        <v>299.68000000000001</v>
      </c>
      <c r="I346" s="264"/>
      <c r="J346" s="260"/>
      <c r="K346" s="260"/>
      <c r="L346" s="265"/>
      <c r="M346" s="266"/>
      <c r="N346" s="267"/>
      <c r="O346" s="267"/>
      <c r="P346" s="267"/>
      <c r="Q346" s="267"/>
      <c r="R346" s="267"/>
      <c r="S346" s="267"/>
      <c r="T346" s="268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9" t="s">
        <v>217</v>
      </c>
      <c r="AU346" s="269" t="s">
        <v>85</v>
      </c>
      <c r="AV346" s="15" t="s">
        <v>153</v>
      </c>
      <c r="AW346" s="15" t="s">
        <v>37</v>
      </c>
      <c r="AX346" s="15" t="s">
        <v>83</v>
      </c>
      <c r="AY346" s="269" t="s">
        <v>147</v>
      </c>
    </row>
    <row r="347" s="2" customFormat="1" ht="24.15" customHeight="1">
      <c r="A347" s="40"/>
      <c r="B347" s="41"/>
      <c r="C347" s="207" t="s">
        <v>1753</v>
      </c>
      <c r="D347" s="207" t="s">
        <v>149</v>
      </c>
      <c r="E347" s="208" t="s">
        <v>1922</v>
      </c>
      <c r="F347" s="209" t="s">
        <v>1923</v>
      </c>
      <c r="G347" s="210" t="s">
        <v>159</v>
      </c>
      <c r="H347" s="211">
        <v>299.68000000000001</v>
      </c>
      <c r="I347" s="212"/>
      <c r="J347" s="213">
        <f>ROUND(I347*H347,2)</f>
        <v>0</v>
      </c>
      <c r="K347" s="214"/>
      <c r="L347" s="46"/>
      <c r="M347" s="215" t="s">
        <v>19</v>
      </c>
      <c r="N347" s="216" t="s">
        <v>46</v>
      </c>
      <c r="O347" s="86"/>
      <c r="P347" s="217">
        <f>O347*H347</f>
        <v>0</v>
      </c>
      <c r="Q347" s="217">
        <v>0</v>
      </c>
      <c r="R347" s="217">
        <f>Q347*H347</f>
        <v>0</v>
      </c>
      <c r="S347" s="217">
        <v>0</v>
      </c>
      <c r="T347" s="218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9" t="s">
        <v>153</v>
      </c>
      <c r="AT347" s="219" t="s">
        <v>149</v>
      </c>
      <c r="AU347" s="219" t="s">
        <v>85</v>
      </c>
      <c r="AY347" s="19" t="s">
        <v>147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9" t="s">
        <v>83</v>
      </c>
      <c r="BK347" s="220">
        <f>ROUND(I347*H347,2)</f>
        <v>0</v>
      </c>
      <c r="BL347" s="19" t="s">
        <v>153</v>
      </c>
      <c r="BM347" s="219" t="s">
        <v>1924</v>
      </c>
    </row>
    <row r="348" s="2" customFormat="1">
      <c r="A348" s="40"/>
      <c r="B348" s="41"/>
      <c r="C348" s="42"/>
      <c r="D348" s="221" t="s">
        <v>155</v>
      </c>
      <c r="E348" s="42"/>
      <c r="F348" s="222" t="s">
        <v>1925</v>
      </c>
      <c r="G348" s="42"/>
      <c r="H348" s="42"/>
      <c r="I348" s="223"/>
      <c r="J348" s="42"/>
      <c r="K348" s="42"/>
      <c r="L348" s="46"/>
      <c r="M348" s="224"/>
      <c r="N348" s="225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155</v>
      </c>
      <c r="AU348" s="19" t="s">
        <v>85</v>
      </c>
    </row>
    <row r="349" s="14" customFormat="1">
      <c r="A349" s="14"/>
      <c r="B349" s="248"/>
      <c r="C349" s="249"/>
      <c r="D349" s="239" t="s">
        <v>217</v>
      </c>
      <c r="E349" s="250" t="s">
        <v>19</v>
      </c>
      <c r="F349" s="251" t="s">
        <v>291</v>
      </c>
      <c r="G349" s="249"/>
      <c r="H349" s="250" t="s">
        <v>19</v>
      </c>
      <c r="I349" s="252"/>
      <c r="J349" s="249"/>
      <c r="K349" s="249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217</v>
      </c>
      <c r="AU349" s="257" t="s">
        <v>85</v>
      </c>
      <c r="AV349" s="14" t="s">
        <v>83</v>
      </c>
      <c r="AW349" s="14" t="s">
        <v>37</v>
      </c>
      <c r="AX349" s="14" t="s">
        <v>75</v>
      </c>
      <c r="AY349" s="257" t="s">
        <v>147</v>
      </c>
    </row>
    <row r="350" s="13" customFormat="1">
      <c r="A350" s="13"/>
      <c r="B350" s="237"/>
      <c r="C350" s="238"/>
      <c r="D350" s="239" t="s">
        <v>217</v>
      </c>
      <c r="E350" s="258" t="s">
        <v>19</v>
      </c>
      <c r="F350" s="240" t="s">
        <v>1855</v>
      </c>
      <c r="G350" s="238"/>
      <c r="H350" s="241">
        <v>143.11500000000001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217</v>
      </c>
      <c r="AU350" s="247" t="s">
        <v>85</v>
      </c>
      <c r="AV350" s="13" t="s">
        <v>85</v>
      </c>
      <c r="AW350" s="13" t="s">
        <v>37</v>
      </c>
      <c r="AX350" s="13" t="s">
        <v>75</v>
      </c>
      <c r="AY350" s="247" t="s">
        <v>147</v>
      </c>
    </row>
    <row r="351" s="14" customFormat="1">
      <c r="A351" s="14"/>
      <c r="B351" s="248"/>
      <c r="C351" s="249"/>
      <c r="D351" s="239" t="s">
        <v>217</v>
      </c>
      <c r="E351" s="250" t="s">
        <v>19</v>
      </c>
      <c r="F351" s="251" t="s">
        <v>288</v>
      </c>
      <c r="G351" s="249"/>
      <c r="H351" s="250" t="s">
        <v>19</v>
      </c>
      <c r="I351" s="252"/>
      <c r="J351" s="249"/>
      <c r="K351" s="249"/>
      <c r="L351" s="253"/>
      <c r="M351" s="254"/>
      <c r="N351" s="255"/>
      <c r="O351" s="255"/>
      <c r="P351" s="255"/>
      <c r="Q351" s="255"/>
      <c r="R351" s="255"/>
      <c r="S351" s="255"/>
      <c r="T351" s="25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7" t="s">
        <v>217</v>
      </c>
      <c r="AU351" s="257" t="s">
        <v>85</v>
      </c>
      <c r="AV351" s="14" t="s">
        <v>83</v>
      </c>
      <c r="AW351" s="14" t="s">
        <v>37</v>
      </c>
      <c r="AX351" s="14" t="s">
        <v>75</v>
      </c>
      <c r="AY351" s="257" t="s">
        <v>147</v>
      </c>
    </row>
    <row r="352" s="13" customFormat="1">
      <c r="A352" s="13"/>
      <c r="B352" s="237"/>
      <c r="C352" s="238"/>
      <c r="D352" s="239" t="s">
        <v>217</v>
      </c>
      <c r="E352" s="258" t="s">
        <v>19</v>
      </c>
      <c r="F352" s="240" t="s">
        <v>1858</v>
      </c>
      <c r="G352" s="238"/>
      <c r="H352" s="241">
        <v>156.565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217</v>
      </c>
      <c r="AU352" s="247" t="s">
        <v>85</v>
      </c>
      <c r="AV352" s="13" t="s">
        <v>85</v>
      </c>
      <c r="AW352" s="13" t="s">
        <v>37</v>
      </c>
      <c r="AX352" s="13" t="s">
        <v>75</v>
      </c>
      <c r="AY352" s="247" t="s">
        <v>147</v>
      </c>
    </row>
    <row r="353" s="15" customFormat="1">
      <c r="A353" s="15"/>
      <c r="B353" s="259"/>
      <c r="C353" s="260"/>
      <c r="D353" s="239" t="s">
        <v>217</v>
      </c>
      <c r="E353" s="261" t="s">
        <v>19</v>
      </c>
      <c r="F353" s="262" t="s">
        <v>233</v>
      </c>
      <c r="G353" s="260"/>
      <c r="H353" s="263">
        <v>299.68000000000001</v>
      </c>
      <c r="I353" s="264"/>
      <c r="J353" s="260"/>
      <c r="K353" s="260"/>
      <c r="L353" s="265"/>
      <c r="M353" s="266"/>
      <c r="N353" s="267"/>
      <c r="O353" s="267"/>
      <c r="P353" s="267"/>
      <c r="Q353" s="267"/>
      <c r="R353" s="267"/>
      <c r="S353" s="267"/>
      <c r="T353" s="26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9" t="s">
        <v>217</v>
      </c>
      <c r="AU353" s="269" t="s">
        <v>85</v>
      </c>
      <c r="AV353" s="15" t="s">
        <v>153</v>
      </c>
      <c r="AW353" s="15" t="s">
        <v>37</v>
      </c>
      <c r="AX353" s="15" t="s">
        <v>83</v>
      </c>
      <c r="AY353" s="269" t="s">
        <v>147</v>
      </c>
    </row>
    <row r="354" s="2" customFormat="1" ht="49.05" customHeight="1">
      <c r="A354" s="40"/>
      <c r="B354" s="41"/>
      <c r="C354" s="226" t="s">
        <v>1758</v>
      </c>
      <c r="D354" s="226" t="s">
        <v>212</v>
      </c>
      <c r="E354" s="227" t="s">
        <v>1926</v>
      </c>
      <c r="F354" s="228" t="s">
        <v>1927</v>
      </c>
      <c r="G354" s="229" t="s">
        <v>159</v>
      </c>
      <c r="H354" s="230">
        <v>332.94400000000002</v>
      </c>
      <c r="I354" s="231"/>
      <c r="J354" s="232">
        <f>ROUND(I354*H354,2)</f>
        <v>0</v>
      </c>
      <c r="K354" s="233"/>
      <c r="L354" s="234"/>
      <c r="M354" s="235" t="s">
        <v>19</v>
      </c>
      <c r="N354" s="236" t="s">
        <v>46</v>
      </c>
      <c r="O354" s="86"/>
      <c r="P354" s="217">
        <f>O354*H354</f>
        <v>0</v>
      </c>
      <c r="Q354" s="217">
        <v>0.00012999999999999999</v>
      </c>
      <c r="R354" s="217">
        <f>Q354*H354</f>
        <v>0.043282719999999997</v>
      </c>
      <c r="S354" s="217">
        <v>0</v>
      </c>
      <c r="T354" s="218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9" t="s">
        <v>186</v>
      </c>
      <c r="AT354" s="219" t="s">
        <v>212</v>
      </c>
      <c r="AU354" s="219" t="s">
        <v>85</v>
      </c>
      <c r="AY354" s="19" t="s">
        <v>147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9" t="s">
        <v>83</v>
      </c>
      <c r="BK354" s="220">
        <f>ROUND(I354*H354,2)</f>
        <v>0</v>
      </c>
      <c r="BL354" s="19" t="s">
        <v>153</v>
      </c>
      <c r="BM354" s="219" t="s">
        <v>1928</v>
      </c>
    </row>
    <row r="355" s="13" customFormat="1">
      <c r="A355" s="13"/>
      <c r="B355" s="237"/>
      <c r="C355" s="238"/>
      <c r="D355" s="239" t="s">
        <v>217</v>
      </c>
      <c r="E355" s="238"/>
      <c r="F355" s="240" t="s">
        <v>1929</v>
      </c>
      <c r="G355" s="238"/>
      <c r="H355" s="241">
        <v>332.94400000000002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7" t="s">
        <v>217</v>
      </c>
      <c r="AU355" s="247" t="s">
        <v>85</v>
      </c>
      <c r="AV355" s="13" t="s">
        <v>85</v>
      </c>
      <c r="AW355" s="13" t="s">
        <v>4</v>
      </c>
      <c r="AX355" s="13" t="s">
        <v>83</v>
      </c>
      <c r="AY355" s="247" t="s">
        <v>147</v>
      </c>
    </row>
    <row r="356" s="2" customFormat="1" ht="24.15" customHeight="1">
      <c r="A356" s="40"/>
      <c r="B356" s="41"/>
      <c r="C356" s="226" t="s">
        <v>1763</v>
      </c>
      <c r="D356" s="226" t="s">
        <v>212</v>
      </c>
      <c r="E356" s="227" t="s">
        <v>1930</v>
      </c>
      <c r="F356" s="228" t="s">
        <v>1931</v>
      </c>
      <c r="G356" s="229" t="s">
        <v>159</v>
      </c>
      <c r="H356" s="230">
        <v>374.60000000000002</v>
      </c>
      <c r="I356" s="231"/>
      <c r="J356" s="232">
        <f>ROUND(I356*H356,2)</f>
        <v>0</v>
      </c>
      <c r="K356" s="233"/>
      <c r="L356" s="234"/>
      <c r="M356" s="235" t="s">
        <v>19</v>
      </c>
      <c r="N356" s="236" t="s">
        <v>46</v>
      </c>
      <c r="O356" s="86"/>
      <c r="P356" s="217">
        <f>O356*H356</f>
        <v>0</v>
      </c>
      <c r="Q356" s="217">
        <v>0</v>
      </c>
      <c r="R356" s="217">
        <f>Q356*H356</f>
        <v>0</v>
      </c>
      <c r="S356" s="217">
        <v>0</v>
      </c>
      <c r="T356" s="218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9" t="s">
        <v>186</v>
      </c>
      <c r="AT356" s="219" t="s">
        <v>212</v>
      </c>
      <c r="AU356" s="219" t="s">
        <v>85</v>
      </c>
      <c r="AY356" s="19" t="s">
        <v>147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9" t="s">
        <v>83</v>
      </c>
      <c r="BK356" s="220">
        <f>ROUND(I356*H356,2)</f>
        <v>0</v>
      </c>
      <c r="BL356" s="19" t="s">
        <v>153</v>
      </c>
      <c r="BM356" s="219" t="s">
        <v>1932</v>
      </c>
    </row>
    <row r="357" s="13" customFormat="1">
      <c r="A357" s="13"/>
      <c r="B357" s="237"/>
      <c r="C357" s="238"/>
      <c r="D357" s="239" t="s">
        <v>217</v>
      </c>
      <c r="E357" s="238"/>
      <c r="F357" s="240" t="s">
        <v>1933</v>
      </c>
      <c r="G357" s="238"/>
      <c r="H357" s="241">
        <v>374.60000000000002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217</v>
      </c>
      <c r="AU357" s="247" t="s">
        <v>85</v>
      </c>
      <c r="AV357" s="13" t="s">
        <v>85</v>
      </c>
      <c r="AW357" s="13" t="s">
        <v>4</v>
      </c>
      <c r="AX357" s="13" t="s">
        <v>83</v>
      </c>
      <c r="AY357" s="247" t="s">
        <v>147</v>
      </c>
    </row>
    <row r="358" s="2" customFormat="1" ht="37.8" customHeight="1">
      <c r="A358" s="40"/>
      <c r="B358" s="41"/>
      <c r="C358" s="207" t="s">
        <v>1769</v>
      </c>
      <c r="D358" s="207" t="s">
        <v>149</v>
      </c>
      <c r="E358" s="208" t="s">
        <v>648</v>
      </c>
      <c r="F358" s="209" t="s">
        <v>649</v>
      </c>
      <c r="G358" s="210" t="s">
        <v>159</v>
      </c>
      <c r="H358" s="211">
        <v>733.79700000000003</v>
      </c>
      <c r="I358" s="212"/>
      <c r="J358" s="213">
        <f>ROUND(I358*H358,2)</f>
        <v>0</v>
      </c>
      <c r="K358" s="214"/>
      <c r="L358" s="46"/>
      <c r="M358" s="215" t="s">
        <v>19</v>
      </c>
      <c r="N358" s="216" t="s">
        <v>46</v>
      </c>
      <c r="O358" s="86"/>
      <c r="P358" s="217">
        <f>O358*H358</f>
        <v>0</v>
      </c>
      <c r="Q358" s="217">
        <v>0.00382</v>
      </c>
      <c r="R358" s="217">
        <f>Q358*H358</f>
        <v>2.8031045400000001</v>
      </c>
      <c r="S358" s="217">
        <v>0</v>
      </c>
      <c r="T358" s="218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9" t="s">
        <v>153</v>
      </c>
      <c r="AT358" s="219" t="s">
        <v>149</v>
      </c>
      <c r="AU358" s="219" t="s">
        <v>85</v>
      </c>
      <c r="AY358" s="19" t="s">
        <v>147</v>
      </c>
      <c r="BE358" s="220">
        <f>IF(N358="základní",J358,0)</f>
        <v>0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19" t="s">
        <v>83</v>
      </c>
      <c r="BK358" s="220">
        <f>ROUND(I358*H358,2)</f>
        <v>0</v>
      </c>
      <c r="BL358" s="19" t="s">
        <v>153</v>
      </c>
      <c r="BM358" s="219" t="s">
        <v>650</v>
      </c>
    </row>
    <row r="359" s="2" customFormat="1">
      <c r="A359" s="40"/>
      <c r="B359" s="41"/>
      <c r="C359" s="42"/>
      <c r="D359" s="221" t="s">
        <v>155</v>
      </c>
      <c r="E359" s="42"/>
      <c r="F359" s="222" t="s">
        <v>651</v>
      </c>
      <c r="G359" s="42"/>
      <c r="H359" s="42"/>
      <c r="I359" s="223"/>
      <c r="J359" s="42"/>
      <c r="K359" s="42"/>
      <c r="L359" s="46"/>
      <c r="M359" s="224"/>
      <c r="N359" s="225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155</v>
      </c>
      <c r="AU359" s="19" t="s">
        <v>85</v>
      </c>
    </row>
    <row r="360" s="14" customFormat="1">
      <c r="A360" s="14"/>
      <c r="B360" s="248"/>
      <c r="C360" s="249"/>
      <c r="D360" s="239" t="s">
        <v>217</v>
      </c>
      <c r="E360" s="250" t="s">
        <v>19</v>
      </c>
      <c r="F360" s="251" t="s">
        <v>291</v>
      </c>
      <c r="G360" s="249"/>
      <c r="H360" s="250" t="s">
        <v>19</v>
      </c>
      <c r="I360" s="252"/>
      <c r="J360" s="249"/>
      <c r="K360" s="249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217</v>
      </c>
      <c r="AU360" s="257" t="s">
        <v>85</v>
      </c>
      <c r="AV360" s="14" t="s">
        <v>83</v>
      </c>
      <c r="AW360" s="14" t="s">
        <v>37</v>
      </c>
      <c r="AX360" s="14" t="s">
        <v>75</v>
      </c>
      <c r="AY360" s="257" t="s">
        <v>147</v>
      </c>
    </row>
    <row r="361" s="13" customFormat="1">
      <c r="A361" s="13"/>
      <c r="B361" s="237"/>
      <c r="C361" s="238"/>
      <c r="D361" s="239" t="s">
        <v>217</v>
      </c>
      <c r="E361" s="258" t="s">
        <v>19</v>
      </c>
      <c r="F361" s="240" t="s">
        <v>1855</v>
      </c>
      <c r="G361" s="238"/>
      <c r="H361" s="241">
        <v>143.11500000000001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217</v>
      </c>
      <c r="AU361" s="247" t="s">
        <v>85</v>
      </c>
      <c r="AV361" s="13" t="s">
        <v>85</v>
      </c>
      <c r="AW361" s="13" t="s">
        <v>37</v>
      </c>
      <c r="AX361" s="13" t="s">
        <v>75</v>
      </c>
      <c r="AY361" s="247" t="s">
        <v>147</v>
      </c>
    </row>
    <row r="362" s="14" customFormat="1">
      <c r="A362" s="14"/>
      <c r="B362" s="248"/>
      <c r="C362" s="249"/>
      <c r="D362" s="239" t="s">
        <v>217</v>
      </c>
      <c r="E362" s="250" t="s">
        <v>19</v>
      </c>
      <c r="F362" s="251" t="s">
        <v>315</v>
      </c>
      <c r="G362" s="249"/>
      <c r="H362" s="250" t="s">
        <v>19</v>
      </c>
      <c r="I362" s="252"/>
      <c r="J362" s="249"/>
      <c r="K362" s="249"/>
      <c r="L362" s="253"/>
      <c r="M362" s="254"/>
      <c r="N362" s="255"/>
      <c r="O362" s="255"/>
      <c r="P362" s="255"/>
      <c r="Q362" s="255"/>
      <c r="R362" s="255"/>
      <c r="S362" s="255"/>
      <c r="T362" s="25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7" t="s">
        <v>217</v>
      </c>
      <c r="AU362" s="257" t="s">
        <v>85</v>
      </c>
      <c r="AV362" s="14" t="s">
        <v>83</v>
      </c>
      <c r="AW362" s="14" t="s">
        <v>37</v>
      </c>
      <c r="AX362" s="14" t="s">
        <v>75</v>
      </c>
      <c r="AY362" s="257" t="s">
        <v>147</v>
      </c>
    </row>
    <row r="363" s="13" customFormat="1">
      <c r="A363" s="13"/>
      <c r="B363" s="237"/>
      <c r="C363" s="238"/>
      <c r="D363" s="239" t="s">
        <v>217</v>
      </c>
      <c r="E363" s="258" t="s">
        <v>19</v>
      </c>
      <c r="F363" s="240" t="s">
        <v>1856</v>
      </c>
      <c r="G363" s="238"/>
      <c r="H363" s="241">
        <v>205.17599999999999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217</v>
      </c>
      <c r="AU363" s="247" t="s">
        <v>85</v>
      </c>
      <c r="AV363" s="13" t="s">
        <v>85</v>
      </c>
      <c r="AW363" s="13" t="s">
        <v>37</v>
      </c>
      <c r="AX363" s="13" t="s">
        <v>75</v>
      </c>
      <c r="AY363" s="247" t="s">
        <v>147</v>
      </c>
    </row>
    <row r="364" s="14" customFormat="1">
      <c r="A364" s="14"/>
      <c r="B364" s="248"/>
      <c r="C364" s="249"/>
      <c r="D364" s="239" t="s">
        <v>217</v>
      </c>
      <c r="E364" s="250" t="s">
        <v>19</v>
      </c>
      <c r="F364" s="251" t="s">
        <v>295</v>
      </c>
      <c r="G364" s="249"/>
      <c r="H364" s="250" t="s">
        <v>19</v>
      </c>
      <c r="I364" s="252"/>
      <c r="J364" s="249"/>
      <c r="K364" s="249"/>
      <c r="L364" s="253"/>
      <c r="M364" s="254"/>
      <c r="N364" s="255"/>
      <c r="O364" s="255"/>
      <c r="P364" s="255"/>
      <c r="Q364" s="255"/>
      <c r="R364" s="255"/>
      <c r="S364" s="255"/>
      <c r="T364" s="25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7" t="s">
        <v>217</v>
      </c>
      <c r="AU364" s="257" t="s">
        <v>85</v>
      </c>
      <c r="AV364" s="14" t="s">
        <v>83</v>
      </c>
      <c r="AW364" s="14" t="s">
        <v>37</v>
      </c>
      <c r="AX364" s="14" t="s">
        <v>75</v>
      </c>
      <c r="AY364" s="257" t="s">
        <v>147</v>
      </c>
    </row>
    <row r="365" s="13" customFormat="1">
      <c r="A365" s="13"/>
      <c r="B365" s="237"/>
      <c r="C365" s="238"/>
      <c r="D365" s="239" t="s">
        <v>217</v>
      </c>
      <c r="E365" s="258" t="s">
        <v>19</v>
      </c>
      <c r="F365" s="240" t="s">
        <v>1857</v>
      </c>
      <c r="G365" s="238"/>
      <c r="H365" s="241">
        <v>198.31700000000001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217</v>
      </c>
      <c r="AU365" s="247" t="s">
        <v>85</v>
      </c>
      <c r="AV365" s="13" t="s">
        <v>85</v>
      </c>
      <c r="AW365" s="13" t="s">
        <v>37</v>
      </c>
      <c r="AX365" s="13" t="s">
        <v>75</v>
      </c>
      <c r="AY365" s="247" t="s">
        <v>147</v>
      </c>
    </row>
    <row r="366" s="14" customFormat="1">
      <c r="A366" s="14"/>
      <c r="B366" s="248"/>
      <c r="C366" s="249"/>
      <c r="D366" s="239" t="s">
        <v>217</v>
      </c>
      <c r="E366" s="250" t="s">
        <v>19</v>
      </c>
      <c r="F366" s="251" t="s">
        <v>288</v>
      </c>
      <c r="G366" s="249"/>
      <c r="H366" s="250" t="s">
        <v>19</v>
      </c>
      <c r="I366" s="252"/>
      <c r="J366" s="249"/>
      <c r="K366" s="249"/>
      <c r="L366" s="253"/>
      <c r="M366" s="254"/>
      <c r="N366" s="255"/>
      <c r="O366" s="255"/>
      <c r="P366" s="255"/>
      <c r="Q366" s="255"/>
      <c r="R366" s="255"/>
      <c r="S366" s="255"/>
      <c r="T366" s="25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7" t="s">
        <v>217</v>
      </c>
      <c r="AU366" s="257" t="s">
        <v>85</v>
      </c>
      <c r="AV366" s="14" t="s">
        <v>83</v>
      </c>
      <c r="AW366" s="14" t="s">
        <v>37</v>
      </c>
      <c r="AX366" s="14" t="s">
        <v>75</v>
      </c>
      <c r="AY366" s="257" t="s">
        <v>147</v>
      </c>
    </row>
    <row r="367" s="13" customFormat="1">
      <c r="A367" s="13"/>
      <c r="B367" s="237"/>
      <c r="C367" s="238"/>
      <c r="D367" s="239" t="s">
        <v>217</v>
      </c>
      <c r="E367" s="258" t="s">
        <v>19</v>
      </c>
      <c r="F367" s="240" t="s">
        <v>1858</v>
      </c>
      <c r="G367" s="238"/>
      <c r="H367" s="241">
        <v>156.565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217</v>
      </c>
      <c r="AU367" s="247" t="s">
        <v>85</v>
      </c>
      <c r="AV367" s="13" t="s">
        <v>85</v>
      </c>
      <c r="AW367" s="13" t="s">
        <v>37</v>
      </c>
      <c r="AX367" s="13" t="s">
        <v>75</v>
      </c>
      <c r="AY367" s="247" t="s">
        <v>147</v>
      </c>
    </row>
    <row r="368" s="14" customFormat="1">
      <c r="A368" s="14"/>
      <c r="B368" s="248"/>
      <c r="C368" s="249"/>
      <c r="D368" s="239" t="s">
        <v>217</v>
      </c>
      <c r="E368" s="250" t="s">
        <v>19</v>
      </c>
      <c r="F368" s="251" t="s">
        <v>332</v>
      </c>
      <c r="G368" s="249"/>
      <c r="H368" s="250" t="s">
        <v>19</v>
      </c>
      <c r="I368" s="252"/>
      <c r="J368" s="249"/>
      <c r="K368" s="249"/>
      <c r="L368" s="253"/>
      <c r="M368" s="254"/>
      <c r="N368" s="255"/>
      <c r="O368" s="255"/>
      <c r="P368" s="255"/>
      <c r="Q368" s="255"/>
      <c r="R368" s="255"/>
      <c r="S368" s="255"/>
      <c r="T368" s="25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7" t="s">
        <v>217</v>
      </c>
      <c r="AU368" s="257" t="s">
        <v>85</v>
      </c>
      <c r="AV368" s="14" t="s">
        <v>83</v>
      </c>
      <c r="AW368" s="14" t="s">
        <v>37</v>
      </c>
      <c r="AX368" s="14" t="s">
        <v>75</v>
      </c>
      <c r="AY368" s="257" t="s">
        <v>147</v>
      </c>
    </row>
    <row r="369" s="14" customFormat="1">
      <c r="A369" s="14"/>
      <c r="B369" s="248"/>
      <c r="C369" s="249"/>
      <c r="D369" s="239" t="s">
        <v>217</v>
      </c>
      <c r="E369" s="250" t="s">
        <v>19</v>
      </c>
      <c r="F369" s="251" t="s">
        <v>315</v>
      </c>
      <c r="G369" s="249"/>
      <c r="H369" s="250" t="s">
        <v>19</v>
      </c>
      <c r="I369" s="252"/>
      <c r="J369" s="249"/>
      <c r="K369" s="249"/>
      <c r="L369" s="253"/>
      <c r="M369" s="254"/>
      <c r="N369" s="255"/>
      <c r="O369" s="255"/>
      <c r="P369" s="255"/>
      <c r="Q369" s="255"/>
      <c r="R369" s="255"/>
      <c r="S369" s="255"/>
      <c r="T369" s="25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7" t="s">
        <v>217</v>
      </c>
      <c r="AU369" s="257" t="s">
        <v>85</v>
      </c>
      <c r="AV369" s="14" t="s">
        <v>83</v>
      </c>
      <c r="AW369" s="14" t="s">
        <v>37</v>
      </c>
      <c r="AX369" s="14" t="s">
        <v>75</v>
      </c>
      <c r="AY369" s="257" t="s">
        <v>147</v>
      </c>
    </row>
    <row r="370" s="13" customFormat="1">
      <c r="A370" s="13"/>
      <c r="B370" s="237"/>
      <c r="C370" s="238"/>
      <c r="D370" s="239" t="s">
        <v>217</v>
      </c>
      <c r="E370" s="258" t="s">
        <v>19</v>
      </c>
      <c r="F370" s="240" t="s">
        <v>1859</v>
      </c>
      <c r="G370" s="238"/>
      <c r="H370" s="241">
        <v>8.0960000000000001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217</v>
      </c>
      <c r="AU370" s="247" t="s">
        <v>85</v>
      </c>
      <c r="AV370" s="13" t="s">
        <v>85</v>
      </c>
      <c r="AW370" s="13" t="s">
        <v>37</v>
      </c>
      <c r="AX370" s="13" t="s">
        <v>75</v>
      </c>
      <c r="AY370" s="247" t="s">
        <v>147</v>
      </c>
    </row>
    <row r="371" s="13" customFormat="1">
      <c r="A371" s="13"/>
      <c r="B371" s="237"/>
      <c r="C371" s="238"/>
      <c r="D371" s="239" t="s">
        <v>217</v>
      </c>
      <c r="E371" s="258" t="s">
        <v>19</v>
      </c>
      <c r="F371" s="240" t="s">
        <v>1860</v>
      </c>
      <c r="G371" s="238"/>
      <c r="H371" s="241">
        <v>11.135999999999999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217</v>
      </c>
      <c r="AU371" s="247" t="s">
        <v>85</v>
      </c>
      <c r="AV371" s="13" t="s">
        <v>85</v>
      </c>
      <c r="AW371" s="13" t="s">
        <v>37</v>
      </c>
      <c r="AX371" s="13" t="s">
        <v>75</v>
      </c>
      <c r="AY371" s="247" t="s">
        <v>147</v>
      </c>
    </row>
    <row r="372" s="14" customFormat="1">
      <c r="A372" s="14"/>
      <c r="B372" s="248"/>
      <c r="C372" s="249"/>
      <c r="D372" s="239" t="s">
        <v>217</v>
      </c>
      <c r="E372" s="250" t="s">
        <v>19</v>
      </c>
      <c r="F372" s="251" t="s">
        <v>295</v>
      </c>
      <c r="G372" s="249"/>
      <c r="H372" s="250" t="s">
        <v>19</v>
      </c>
      <c r="I372" s="252"/>
      <c r="J372" s="249"/>
      <c r="K372" s="249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217</v>
      </c>
      <c r="AU372" s="257" t="s">
        <v>85</v>
      </c>
      <c r="AV372" s="14" t="s">
        <v>83</v>
      </c>
      <c r="AW372" s="14" t="s">
        <v>37</v>
      </c>
      <c r="AX372" s="14" t="s">
        <v>75</v>
      </c>
      <c r="AY372" s="257" t="s">
        <v>147</v>
      </c>
    </row>
    <row r="373" s="13" customFormat="1">
      <c r="A373" s="13"/>
      <c r="B373" s="237"/>
      <c r="C373" s="238"/>
      <c r="D373" s="239" t="s">
        <v>217</v>
      </c>
      <c r="E373" s="258" t="s">
        <v>19</v>
      </c>
      <c r="F373" s="240" t="s">
        <v>1861</v>
      </c>
      <c r="G373" s="238"/>
      <c r="H373" s="241">
        <v>4.4160000000000004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217</v>
      </c>
      <c r="AU373" s="247" t="s">
        <v>85</v>
      </c>
      <c r="AV373" s="13" t="s">
        <v>85</v>
      </c>
      <c r="AW373" s="13" t="s">
        <v>37</v>
      </c>
      <c r="AX373" s="13" t="s">
        <v>75</v>
      </c>
      <c r="AY373" s="247" t="s">
        <v>147</v>
      </c>
    </row>
    <row r="374" s="13" customFormat="1">
      <c r="A374" s="13"/>
      <c r="B374" s="237"/>
      <c r="C374" s="238"/>
      <c r="D374" s="239" t="s">
        <v>217</v>
      </c>
      <c r="E374" s="258" t="s">
        <v>19</v>
      </c>
      <c r="F374" s="240" t="s">
        <v>1862</v>
      </c>
      <c r="G374" s="238"/>
      <c r="H374" s="241">
        <v>5.5679999999999996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217</v>
      </c>
      <c r="AU374" s="247" t="s">
        <v>85</v>
      </c>
      <c r="AV374" s="13" t="s">
        <v>85</v>
      </c>
      <c r="AW374" s="13" t="s">
        <v>37</v>
      </c>
      <c r="AX374" s="13" t="s">
        <v>75</v>
      </c>
      <c r="AY374" s="247" t="s">
        <v>147</v>
      </c>
    </row>
    <row r="375" s="13" customFormat="1">
      <c r="A375" s="13"/>
      <c r="B375" s="237"/>
      <c r="C375" s="238"/>
      <c r="D375" s="239" t="s">
        <v>217</v>
      </c>
      <c r="E375" s="258" t="s">
        <v>19</v>
      </c>
      <c r="F375" s="240" t="s">
        <v>1863</v>
      </c>
      <c r="G375" s="238"/>
      <c r="H375" s="241">
        <v>1.4079999999999999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217</v>
      </c>
      <c r="AU375" s="247" t="s">
        <v>85</v>
      </c>
      <c r="AV375" s="13" t="s">
        <v>85</v>
      </c>
      <c r="AW375" s="13" t="s">
        <v>37</v>
      </c>
      <c r="AX375" s="13" t="s">
        <v>75</v>
      </c>
      <c r="AY375" s="247" t="s">
        <v>147</v>
      </c>
    </row>
    <row r="376" s="15" customFormat="1">
      <c r="A376" s="15"/>
      <c r="B376" s="259"/>
      <c r="C376" s="260"/>
      <c r="D376" s="239" t="s">
        <v>217</v>
      </c>
      <c r="E376" s="261" t="s">
        <v>19</v>
      </c>
      <c r="F376" s="262" t="s">
        <v>233</v>
      </c>
      <c r="G376" s="260"/>
      <c r="H376" s="263">
        <v>733.79700000000003</v>
      </c>
      <c r="I376" s="264"/>
      <c r="J376" s="260"/>
      <c r="K376" s="260"/>
      <c r="L376" s="265"/>
      <c r="M376" s="266"/>
      <c r="N376" s="267"/>
      <c r="O376" s="267"/>
      <c r="P376" s="267"/>
      <c r="Q376" s="267"/>
      <c r="R376" s="267"/>
      <c r="S376" s="267"/>
      <c r="T376" s="268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9" t="s">
        <v>217</v>
      </c>
      <c r="AU376" s="269" t="s">
        <v>85</v>
      </c>
      <c r="AV376" s="15" t="s">
        <v>153</v>
      </c>
      <c r="AW376" s="15" t="s">
        <v>37</v>
      </c>
      <c r="AX376" s="15" t="s">
        <v>83</v>
      </c>
      <c r="AY376" s="269" t="s">
        <v>147</v>
      </c>
    </row>
    <row r="377" s="2" customFormat="1" ht="33" customHeight="1">
      <c r="A377" s="40"/>
      <c r="B377" s="41"/>
      <c r="C377" s="207" t="s">
        <v>986</v>
      </c>
      <c r="D377" s="207" t="s">
        <v>149</v>
      </c>
      <c r="E377" s="208" t="s">
        <v>654</v>
      </c>
      <c r="F377" s="209" t="s">
        <v>655</v>
      </c>
      <c r="G377" s="210" t="s">
        <v>159</v>
      </c>
      <c r="H377" s="211">
        <v>47.920000000000002</v>
      </c>
      <c r="I377" s="212"/>
      <c r="J377" s="213">
        <f>ROUND(I377*H377,2)</f>
        <v>0</v>
      </c>
      <c r="K377" s="214"/>
      <c r="L377" s="46"/>
      <c r="M377" s="215" t="s">
        <v>19</v>
      </c>
      <c r="N377" s="216" t="s">
        <v>46</v>
      </c>
      <c r="O377" s="86"/>
      <c r="P377" s="217">
        <f>O377*H377</f>
        <v>0</v>
      </c>
      <c r="Q377" s="217">
        <v>0.0315</v>
      </c>
      <c r="R377" s="217">
        <f>Q377*H377</f>
        <v>1.5094800000000002</v>
      </c>
      <c r="S377" s="217">
        <v>0</v>
      </c>
      <c r="T377" s="218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9" t="s">
        <v>153</v>
      </c>
      <c r="AT377" s="219" t="s">
        <v>149</v>
      </c>
      <c r="AU377" s="219" t="s">
        <v>85</v>
      </c>
      <c r="AY377" s="19" t="s">
        <v>147</v>
      </c>
      <c r="BE377" s="220">
        <f>IF(N377="základní",J377,0)</f>
        <v>0</v>
      </c>
      <c r="BF377" s="220">
        <f>IF(N377="snížená",J377,0)</f>
        <v>0</v>
      </c>
      <c r="BG377" s="220">
        <f>IF(N377="zákl. přenesená",J377,0)</f>
        <v>0</v>
      </c>
      <c r="BH377" s="220">
        <f>IF(N377="sníž. přenesená",J377,0)</f>
        <v>0</v>
      </c>
      <c r="BI377" s="220">
        <f>IF(N377="nulová",J377,0)</f>
        <v>0</v>
      </c>
      <c r="BJ377" s="19" t="s">
        <v>83</v>
      </c>
      <c r="BK377" s="220">
        <f>ROUND(I377*H377,2)</f>
        <v>0</v>
      </c>
      <c r="BL377" s="19" t="s">
        <v>153</v>
      </c>
      <c r="BM377" s="219" t="s">
        <v>656</v>
      </c>
    </row>
    <row r="378" s="2" customFormat="1">
      <c r="A378" s="40"/>
      <c r="B378" s="41"/>
      <c r="C378" s="42"/>
      <c r="D378" s="221" t="s">
        <v>155</v>
      </c>
      <c r="E378" s="42"/>
      <c r="F378" s="222" t="s">
        <v>657</v>
      </c>
      <c r="G378" s="42"/>
      <c r="H378" s="42"/>
      <c r="I378" s="223"/>
      <c r="J378" s="42"/>
      <c r="K378" s="42"/>
      <c r="L378" s="46"/>
      <c r="M378" s="224"/>
      <c r="N378" s="225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155</v>
      </c>
      <c r="AU378" s="19" t="s">
        <v>85</v>
      </c>
    </row>
    <row r="379" s="14" customFormat="1">
      <c r="A379" s="14"/>
      <c r="B379" s="248"/>
      <c r="C379" s="249"/>
      <c r="D379" s="239" t="s">
        <v>217</v>
      </c>
      <c r="E379" s="250" t="s">
        <v>19</v>
      </c>
      <c r="F379" s="251" t="s">
        <v>664</v>
      </c>
      <c r="G379" s="249"/>
      <c r="H379" s="250" t="s">
        <v>19</v>
      </c>
      <c r="I379" s="252"/>
      <c r="J379" s="249"/>
      <c r="K379" s="249"/>
      <c r="L379" s="253"/>
      <c r="M379" s="254"/>
      <c r="N379" s="255"/>
      <c r="O379" s="255"/>
      <c r="P379" s="255"/>
      <c r="Q379" s="255"/>
      <c r="R379" s="255"/>
      <c r="S379" s="255"/>
      <c r="T379" s="25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7" t="s">
        <v>217</v>
      </c>
      <c r="AU379" s="257" t="s">
        <v>85</v>
      </c>
      <c r="AV379" s="14" t="s">
        <v>83</v>
      </c>
      <c r="AW379" s="14" t="s">
        <v>37</v>
      </c>
      <c r="AX379" s="14" t="s">
        <v>75</v>
      </c>
      <c r="AY379" s="257" t="s">
        <v>147</v>
      </c>
    </row>
    <row r="380" s="14" customFormat="1">
      <c r="A380" s="14"/>
      <c r="B380" s="248"/>
      <c r="C380" s="249"/>
      <c r="D380" s="239" t="s">
        <v>217</v>
      </c>
      <c r="E380" s="250" t="s">
        <v>19</v>
      </c>
      <c r="F380" s="251" t="s">
        <v>288</v>
      </c>
      <c r="G380" s="249"/>
      <c r="H380" s="250" t="s">
        <v>19</v>
      </c>
      <c r="I380" s="252"/>
      <c r="J380" s="249"/>
      <c r="K380" s="249"/>
      <c r="L380" s="253"/>
      <c r="M380" s="254"/>
      <c r="N380" s="255"/>
      <c r="O380" s="255"/>
      <c r="P380" s="255"/>
      <c r="Q380" s="255"/>
      <c r="R380" s="255"/>
      <c r="S380" s="255"/>
      <c r="T380" s="25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7" t="s">
        <v>217</v>
      </c>
      <c r="AU380" s="257" t="s">
        <v>85</v>
      </c>
      <c r="AV380" s="14" t="s">
        <v>83</v>
      </c>
      <c r="AW380" s="14" t="s">
        <v>37</v>
      </c>
      <c r="AX380" s="14" t="s">
        <v>75</v>
      </c>
      <c r="AY380" s="257" t="s">
        <v>147</v>
      </c>
    </row>
    <row r="381" s="13" customFormat="1">
      <c r="A381" s="13"/>
      <c r="B381" s="237"/>
      <c r="C381" s="238"/>
      <c r="D381" s="239" t="s">
        <v>217</v>
      </c>
      <c r="E381" s="258" t="s">
        <v>19</v>
      </c>
      <c r="F381" s="240" t="s">
        <v>1851</v>
      </c>
      <c r="G381" s="238"/>
      <c r="H381" s="241">
        <v>8.5199999999999996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217</v>
      </c>
      <c r="AU381" s="247" t="s">
        <v>85</v>
      </c>
      <c r="AV381" s="13" t="s">
        <v>85</v>
      </c>
      <c r="AW381" s="13" t="s">
        <v>37</v>
      </c>
      <c r="AX381" s="13" t="s">
        <v>75</v>
      </c>
      <c r="AY381" s="247" t="s">
        <v>147</v>
      </c>
    </row>
    <row r="382" s="14" customFormat="1">
      <c r="A382" s="14"/>
      <c r="B382" s="248"/>
      <c r="C382" s="249"/>
      <c r="D382" s="239" t="s">
        <v>217</v>
      </c>
      <c r="E382" s="250" t="s">
        <v>19</v>
      </c>
      <c r="F382" s="251" t="s">
        <v>291</v>
      </c>
      <c r="G382" s="249"/>
      <c r="H382" s="250" t="s">
        <v>19</v>
      </c>
      <c r="I382" s="252"/>
      <c r="J382" s="249"/>
      <c r="K382" s="249"/>
      <c r="L382" s="253"/>
      <c r="M382" s="254"/>
      <c r="N382" s="255"/>
      <c r="O382" s="255"/>
      <c r="P382" s="255"/>
      <c r="Q382" s="255"/>
      <c r="R382" s="255"/>
      <c r="S382" s="255"/>
      <c r="T382" s="25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7" t="s">
        <v>217</v>
      </c>
      <c r="AU382" s="257" t="s">
        <v>85</v>
      </c>
      <c r="AV382" s="14" t="s">
        <v>83</v>
      </c>
      <c r="AW382" s="14" t="s">
        <v>37</v>
      </c>
      <c r="AX382" s="14" t="s">
        <v>75</v>
      </c>
      <c r="AY382" s="257" t="s">
        <v>147</v>
      </c>
    </row>
    <row r="383" s="13" customFormat="1">
      <c r="A383" s="13"/>
      <c r="B383" s="237"/>
      <c r="C383" s="238"/>
      <c r="D383" s="239" t="s">
        <v>217</v>
      </c>
      <c r="E383" s="258" t="s">
        <v>19</v>
      </c>
      <c r="F383" s="240" t="s">
        <v>1852</v>
      </c>
      <c r="G383" s="238"/>
      <c r="H383" s="241">
        <v>6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217</v>
      </c>
      <c r="AU383" s="247" t="s">
        <v>85</v>
      </c>
      <c r="AV383" s="13" t="s">
        <v>85</v>
      </c>
      <c r="AW383" s="13" t="s">
        <v>37</v>
      </c>
      <c r="AX383" s="13" t="s">
        <v>75</v>
      </c>
      <c r="AY383" s="247" t="s">
        <v>147</v>
      </c>
    </row>
    <row r="384" s="14" customFormat="1">
      <c r="A384" s="14"/>
      <c r="B384" s="248"/>
      <c r="C384" s="249"/>
      <c r="D384" s="239" t="s">
        <v>217</v>
      </c>
      <c r="E384" s="250" t="s">
        <v>19</v>
      </c>
      <c r="F384" s="251" t="s">
        <v>315</v>
      </c>
      <c r="G384" s="249"/>
      <c r="H384" s="250" t="s">
        <v>19</v>
      </c>
      <c r="I384" s="252"/>
      <c r="J384" s="249"/>
      <c r="K384" s="249"/>
      <c r="L384" s="253"/>
      <c r="M384" s="254"/>
      <c r="N384" s="255"/>
      <c r="O384" s="255"/>
      <c r="P384" s="255"/>
      <c r="Q384" s="255"/>
      <c r="R384" s="255"/>
      <c r="S384" s="255"/>
      <c r="T384" s="25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7" t="s">
        <v>217</v>
      </c>
      <c r="AU384" s="257" t="s">
        <v>85</v>
      </c>
      <c r="AV384" s="14" t="s">
        <v>83</v>
      </c>
      <c r="AW384" s="14" t="s">
        <v>37</v>
      </c>
      <c r="AX384" s="14" t="s">
        <v>75</v>
      </c>
      <c r="AY384" s="257" t="s">
        <v>147</v>
      </c>
    </row>
    <row r="385" s="13" customFormat="1">
      <c r="A385" s="13"/>
      <c r="B385" s="237"/>
      <c r="C385" s="238"/>
      <c r="D385" s="239" t="s">
        <v>217</v>
      </c>
      <c r="E385" s="258" t="s">
        <v>19</v>
      </c>
      <c r="F385" s="240" t="s">
        <v>1853</v>
      </c>
      <c r="G385" s="238"/>
      <c r="H385" s="241">
        <v>23.199999999999999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217</v>
      </c>
      <c r="AU385" s="247" t="s">
        <v>85</v>
      </c>
      <c r="AV385" s="13" t="s">
        <v>85</v>
      </c>
      <c r="AW385" s="13" t="s">
        <v>37</v>
      </c>
      <c r="AX385" s="13" t="s">
        <v>75</v>
      </c>
      <c r="AY385" s="247" t="s">
        <v>147</v>
      </c>
    </row>
    <row r="386" s="14" customFormat="1">
      <c r="A386" s="14"/>
      <c r="B386" s="248"/>
      <c r="C386" s="249"/>
      <c r="D386" s="239" t="s">
        <v>217</v>
      </c>
      <c r="E386" s="250" t="s">
        <v>19</v>
      </c>
      <c r="F386" s="251" t="s">
        <v>295</v>
      </c>
      <c r="G386" s="249"/>
      <c r="H386" s="250" t="s">
        <v>19</v>
      </c>
      <c r="I386" s="252"/>
      <c r="J386" s="249"/>
      <c r="K386" s="249"/>
      <c r="L386" s="253"/>
      <c r="M386" s="254"/>
      <c r="N386" s="255"/>
      <c r="O386" s="255"/>
      <c r="P386" s="255"/>
      <c r="Q386" s="255"/>
      <c r="R386" s="255"/>
      <c r="S386" s="255"/>
      <c r="T386" s="25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7" t="s">
        <v>217</v>
      </c>
      <c r="AU386" s="257" t="s">
        <v>85</v>
      </c>
      <c r="AV386" s="14" t="s">
        <v>83</v>
      </c>
      <c r="AW386" s="14" t="s">
        <v>37</v>
      </c>
      <c r="AX386" s="14" t="s">
        <v>75</v>
      </c>
      <c r="AY386" s="257" t="s">
        <v>147</v>
      </c>
    </row>
    <row r="387" s="13" customFormat="1">
      <c r="A387" s="13"/>
      <c r="B387" s="237"/>
      <c r="C387" s="238"/>
      <c r="D387" s="239" t="s">
        <v>217</v>
      </c>
      <c r="E387" s="258" t="s">
        <v>19</v>
      </c>
      <c r="F387" s="240" t="s">
        <v>1854</v>
      </c>
      <c r="G387" s="238"/>
      <c r="H387" s="241">
        <v>10.199999999999999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217</v>
      </c>
      <c r="AU387" s="247" t="s">
        <v>85</v>
      </c>
      <c r="AV387" s="13" t="s">
        <v>85</v>
      </c>
      <c r="AW387" s="13" t="s">
        <v>37</v>
      </c>
      <c r="AX387" s="13" t="s">
        <v>75</v>
      </c>
      <c r="AY387" s="247" t="s">
        <v>147</v>
      </c>
    </row>
    <row r="388" s="15" customFormat="1">
      <c r="A388" s="15"/>
      <c r="B388" s="259"/>
      <c r="C388" s="260"/>
      <c r="D388" s="239" t="s">
        <v>217</v>
      </c>
      <c r="E388" s="261" t="s">
        <v>19</v>
      </c>
      <c r="F388" s="262" t="s">
        <v>233</v>
      </c>
      <c r="G388" s="260"/>
      <c r="H388" s="263">
        <v>47.920000000000002</v>
      </c>
      <c r="I388" s="264"/>
      <c r="J388" s="260"/>
      <c r="K388" s="260"/>
      <c r="L388" s="265"/>
      <c r="M388" s="266"/>
      <c r="N388" s="267"/>
      <c r="O388" s="267"/>
      <c r="P388" s="267"/>
      <c r="Q388" s="267"/>
      <c r="R388" s="267"/>
      <c r="S388" s="267"/>
      <c r="T388" s="26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9" t="s">
        <v>217</v>
      </c>
      <c r="AU388" s="269" t="s">
        <v>85</v>
      </c>
      <c r="AV388" s="15" t="s">
        <v>153</v>
      </c>
      <c r="AW388" s="15" t="s">
        <v>37</v>
      </c>
      <c r="AX388" s="15" t="s">
        <v>83</v>
      </c>
      <c r="AY388" s="269" t="s">
        <v>147</v>
      </c>
    </row>
    <row r="389" s="2" customFormat="1" ht="44.25" customHeight="1">
      <c r="A389" s="40"/>
      <c r="B389" s="41"/>
      <c r="C389" s="207" t="s">
        <v>1779</v>
      </c>
      <c r="D389" s="207" t="s">
        <v>149</v>
      </c>
      <c r="E389" s="208" t="s">
        <v>660</v>
      </c>
      <c r="F389" s="209" t="s">
        <v>661</v>
      </c>
      <c r="G389" s="210" t="s">
        <v>159</v>
      </c>
      <c r="H389" s="211">
        <v>47.920000000000002</v>
      </c>
      <c r="I389" s="212"/>
      <c r="J389" s="213">
        <f>ROUND(I389*H389,2)</f>
        <v>0</v>
      </c>
      <c r="K389" s="214"/>
      <c r="L389" s="46"/>
      <c r="M389" s="215" t="s">
        <v>19</v>
      </c>
      <c r="N389" s="216" t="s">
        <v>46</v>
      </c>
      <c r="O389" s="86"/>
      <c r="P389" s="217">
        <f>O389*H389</f>
        <v>0</v>
      </c>
      <c r="Q389" s="217">
        <v>0.010500000000000001</v>
      </c>
      <c r="R389" s="217">
        <f>Q389*H389</f>
        <v>0.50316000000000005</v>
      </c>
      <c r="S389" s="217">
        <v>0</v>
      </c>
      <c r="T389" s="218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9" t="s">
        <v>153</v>
      </c>
      <c r="AT389" s="219" t="s">
        <v>149</v>
      </c>
      <c r="AU389" s="219" t="s">
        <v>85</v>
      </c>
      <c r="AY389" s="19" t="s">
        <v>147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19" t="s">
        <v>83</v>
      </c>
      <c r="BK389" s="220">
        <f>ROUND(I389*H389,2)</f>
        <v>0</v>
      </c>
      <c r="BL389" s="19" t="s">
        <v>153</v>
      </c>
      <c r="BM389" s="219" t="s">
        <v>662</v>
      </c>
    </row>
    <row r="390" s="2" customFormat="1">
      <c r="A390" s="40"/>
      <c r="B390" s="41"/>
      <c r="C390" s="42"/>
      <c r="D390" s="221" t="s">
        <v>155</v>
      </c>
      <c r="E390" s="42"/>
      <c r="F390" s="222" t="s">
        <v>663</v>
      </c>
      <c r="G390" s="42"/>
      <c r="H390" s="42"/>
      <c r="I390" s="223"/>
      <c r="J390" s="42"/>
      <c r="K390" s="42"/>
      <c r="L390" s="46"/>
      <c r="M390" s="224"/>
      <c r="N390" s="225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155</v>
      </c>
      <c r="AU390" s="19" t="s">
        <v>85</v>
      </c>
    </row>
    <row r="391" s="14" customFormat="1">
      <c r="A391" s="14"/>
      <c r="B391" s="248"/>
      <c r="C391" s="249"/>
      <c r="D391" s="239" t="s">
        <v>217</v>
      </c>
      <c r="E391" s="250" t="s">
        <v>19</v>
      </c>
      <c r="F391" s="251" t="s">
        <v>664</v>
      </c>
      <c r="G391" s="249"/>
      <c r="H391" s="250" t="s">
        <v>19</v>
      </c>
      <c r="I391" s="252"/>
      <c r="J391" s="249"/>
      <c r="K391" s="249"/>
      <c r="L391" s="253"/>
      <c r="M391" s="254"/>
      <c r="N391" s="255"/>
      <c r="O391" s="255"/>
      <c r="P391" s="255"/>
      <c r="Q391" s="255"/>
      <c r="R391" s="255"/>
      <c r="S391" s="255"/>
      <c r="T391" s="25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7" t="s">
        <v>217</v>
      </c>
      <c r="AU391" s="257" t="s">
        <v>85</v>
      </c>
      <c r="AV391" s="14" t="s">
        <v>83</v>
      </c>
      <c r="AW391" s="14" t="s">
        <v>37</v>
      </c>
      <c r="AX391" s="14" t="s">
        <v>75</v>
      </c>
      <c r="AY391" s="257" t="s">
        <v>147</v>
      </c>
    </row>
    <row r="392" s="14" customFormat="1">
      <c r="A392" s="14"/>
      <c r="B392" s="248"/>
      <c r="C392" s="249"/>
      <c r="D392" s="239" t="s">
        <v>217</v>
      </c>
      <c r="E392" s="250" t="s">
        <v>19</v>
      </c>
      <c r="F392" s="251" t="s">
        <v>288</v>
      </c>
      <c r="G392" s="249"/>
      <c r="H392" s="250" t="s">
        <v>19</v>
      </c>
      <c r="I392" s="252"/>
      <c r="J392" s="249"/>
      <c r="K392" s="249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217</v>
      </c>
      <c r="AU392" s="257" t="s">
        <v>85</v>
      </c>
      <c r="AV392" s="14" t="s">
        <v>83</v>
      </c>
      <c r="AW392" s="14" t="s">
        <v>37</v>
      </c>
      <c r="AX392" s="14" t="s">
        <v>75</v>
      </c>
      <c r="AY392" s="257" t="s">
        <v>147</v>
      </c>
    </row>
    <row r="393" s="13" customFormat="1">
      <c r="A393" s="13"/>
      <c r="B393" s="237"/>
      <c r="C393" s="238"/>
      <c r="D393" s="239" t="s">
        <v>217</v>
      </c>
      <c r="E393" s="258" t="s">
        <v>19</v>
      </c>
      <c r="F393" s="240" t="s">
        <v>1851</v>
      </c>
      <c r="G393" s="238"/>
      <c r="H393" s="241">
        <v>8.5199999999999996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217</v>
      </c>
      <c r="AU393" s="247" t="s">
        <v>85</v>
      </c>
      <c r="AV393" s="13" t="s">
        <v>85</v>
      </c>
      <c r="AW393" s="13" t="s">
        <v>37</v>
      </c>
      <c r="AX393" s="13" t="s">
        <v>75</v>
      </c>
      <c r="AY393" s="247" t="s">
        <v>147</v>
      </c>
    </row>
    <row r="394" s="14" customFormat="1">
      <c r="A394" s="14"/>
      <c r="B394" s="248"/>
      <c r="C394" s="249"/>
      <c r="D394" s="239" t="s">
        <v>217</v>
      </c>
      <c r="E394" s="250" t="s">
        <v>19</v>
      </c>
      <c r="F394" s="251" t="s">
        <v>291</v>
      </c>
      <c r="G394" s="249"/>
      <c r="H394" s="250" t="s">
        <v>19</v>
      </c>
      <c r="I394" s="252"/>
      <c r="J394" s="249"/>
      <c r="K394" s="249"/>
      <c r="L394" s="253"/>
      <c r="M394" s="254"/>
      <c r="N394" s="255"/>
      <c r="O394" s="255"/>
      <c r="P394" s="255"/>
      <c r="Q394" s="255"/>
      <c r="R394" s="255"/>
      <c r="S394" s="255"/>
      <c r="T394" s="25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7" t="s">
        <v>217</v>
      </c>
      <c r="AU394" s="257" t="s">
        <v>85</v>
      </c>
      <c r="AV394" s="14" t="s">
        <v>83</v>
      </c>
      <c r="AW394" s="14" t="s">
        <v>37</v>
      </c>
      <c r="AX394" s="14" t="s">
        <v>75</v>
      </c>
      <c r="AY394" s="257" t="s">
        <v>147</v>
      </c>
    </row>
    <row r="395" s="13" customFormat="1">
      <c r="A395" s="13"/>
      <c r="B395" s="237"/>
      <c r="C395" s="238"/>
      <c r="D395" s="239" t="s">
        <v>217</v>
      </c>
      <c r="E395" s="258" t="s">
        <v>19</v>
      </c>
      <c r="F395" s="240" t="s">
        <v>1852</v>
      </c>
      <c r="G395" s="238"/>
      <c r="H395" s="241">
        <v>6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217</v>
      </c>
      <c r="AU395" s="247" t="s">
        <v>85</v>
      </c>
      <c r="AV395" s="13" t="s">
        <v>85</v>
      </c>
      <c r="AW395" s="13" t="s">
        <v>37</v>
      </c>
      <c r="AX395" s="13" t="s">
        <v>75</v>
      </c>
      <c r="AY395" s="247" t="s">
        <v>147</v>
      </c>
    </row>
    <row r="396" s="14" customFormat="1">
      <c r="A396" s="14"/>
      <c r="B396" s="248"/>
      <c r="C396" s="249"/>
      <c r="D396" s="239" t="s">
        <v>217</v>
      </c>
      <c r="E396" s="250" t="s">
        <v>19</v>
      </c>
      <c r="F396" s="251" t="s">
        <v>315</v>
      </c>
      <c r="G396" s="249"/>
      <c r="H396" s="250" t="s">
        <v>19</v>
      </c>
      <c r="I396" s="252"/>
      <c r="J396" s="249"/>
      <c r="K396" s="249"/>
      <c r="L396" s="253"/>
      <c r="M396" s="254"/>
      <c r="N396" s="255"/>
      <c r="O396" s="255"/>
      <c r="P396" s="255"/>
      <c r="Q396" s="255"/>
      <c r="R396" s="255"/>
      <c r="S396" s="255"/>
      <c r="T396" s="25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7" t="s">
        <v>217</v>
      </c>
      <c r="AU396" s="257" t="s">
        <v>85</v>
      </c>
      <c r="AV396" s="14" t="s">
        <v>83</v>
      </c>
      <c r="AW396" s="14" t="s">
        <v>37</v>
      </c>
      <c r="AX396" s="14" t="s">
        <v>75</v>
      </c>
      <c r="AY396" s="257" t="s">
        <v>147</v>
      </c>
    </row>
    <row r="397" s="13" customFormat="1">
      <c r="A397" s="13"/>
      <c r="B397" s="237"/>
      <c r="C397" s="238"/>
      <c r="D397" s="239" t="s">
        <v>217</v>
      </c>
      <c r="E397" s="258" t="s">
        <v>19</v>
      </c>
      <c r="F397" s="240" t="s">
        <v>1853</v>
      </c>
      <c r="G397" s="238"/>
      <c r="H397" s="241">
        <v>23.199999999999999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7" t="s">
        <v>217</v>
      </c>
      <c r="AU397" s="247" t="s">
        <v>85</v>
      </c>
      <c r="AV397" s="13" t="s">
        <v>85</v>
      </c>
      <c r="AW397" s="13" t="s">
        <v>37</v>
      </c>
      <c r="AX397" s="13" t="s">
        <v>75</v>
      </c>
      <c r="AY397" s="247" t="s">
        <v>147</v>
      </c>
    </row>
    <row r="398" s="14" customFormat="1">
      <c r="A398" s="14"/>
      <c r="B398" s="248"/>
      <c r="C398" s="249"/>
      <c r="D398" s="239" t="s">
        <v>217</v>
      </c>
      <c r="E398" s="250" t="s">
        <v>19</v>
      </c>
      <c r="F398" s="251" t="s">
        <v>295</v>
      </c>
      <c r="G398" s="249"/>
      <c r="H398" s="250" t="s">
        <v>19</v>
      </c>
      <c r="I398" s="252"/>
      <c r="J398" s="249"/>
      <c r="K398" s="249"/>
      <c r="L398" s="253"/>
      <c r="M398" s="254"/>
      <c r="N398" s="255"/>
      <c r="O398" s="255"/>
      <c r="P398" s="255"/>
      <c r="Q398" s="255"/>
      <c r="R398" s="255"/>
      <c r="S398" s="255"/>
      <c r="T398" s="25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7" t="s">
        <v>217</v>
      </c>
      <c r="AU398" s="257" t="s">
        <v>85</v>
      </c>
      <c r="AV398" s="14" t="s">
        <v>83</v>
      </c>
      <c r="AW398" s="14" t="s">
        <v>37</v>
      </c>
      <c r="AX398" s="14" t="s">
        <v>75</v>
      </c>
      <c r="AY398" s="257" t="s">
        <v>147</v>
      </c>
    </row>
    <row r="399" s="13" customFormat="1">
      <c r="A399" s="13"/>
      <c r="B399" s="237"/>
      <c r="C399" s="238"/>
      <c r="D399" s="239" t="s">
        <v>217</v>
      </c>
      <c r="E399" s="258" t="s">
        <v>19</v>
      </c>
      <c r="F399" s="240" t="s">
        <v>1854</v>
      </c>
      <c r="G399" s="238"/>
      <c r="H399" s="241">
        <v>10.199999999999999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217</v>
      </c>
      <c r="AU399" s="247" t="s">
        <v>85</v>
      </c>
      <c r="AV399" s="13" t="s">
        <v>85</v>
      </c>
      <c r="AW399" s="13" t="s">
        <v>37</v>
      </c>
      <c r="AX399" s="13" t="s">
        <v>75</v>
      </c>
      <c r="AY399" s="247" t="s">
        <v>147</v>
      </c>
    </row>
    <row r="400" s="15" customFormat="1">
      <c r="A400" s="15"/>
      <c r="B400" s="259"/>
      <c r="C400" s="260"/>
      <c r="D400" s="239" t="s">
        <v>217</v>
      </c>
      <c r="E400" s="261" t="s">
        <v>19</v>
      </c>
      <c r="F400" s="262" t="s">
        <v>233</v>
      </c>
      <c r="G400" s="260"/>
      <c r="H400" s="263">
        <v>47.920000000000002</v>
      </c>
      <c r="I400" s="264"/>
      <c r="J400" s="260"/>
      <c r="K400" s="260"/>
      <c r="L400" s="265"/>
      <c r="M400" s="266"/>
      <c r="N400" s="267"/>
      <c r="O400" s="267"/>
      <c r="P400" s="267"/>
      <c r="Q400" s="267"/>
      <c r="R400" s="267"/>
      <c r="S400" s="267"/>
      <c r="T400" s="268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9" t="s">
        <v>217</v>
      </c>
      <c r="AU400" s="269" t="s">
        <v>85</v>
      </c>
      <c r="AV400" s="15" t="s">
        <v>153</v>
      </c>
      <c r="AW400" s="15" t="s">
        <v>37</v>
      </c>
      <c r="AX400" s="15" t="s">
        <v>83</v>
      </c>
      <c r="AY400" s="269" t="s">
        <v>147</v>
      </c>
    </row>
    <row r="401" s="2" customFormat="1" ht="37.8" customHeight="1">
      <c r="A401" s="40"/>
      <c r="B401" s="41"/>
      <c r="C401" s="207" t="s">
        <v>1784</v>
      </c>
      <c r="D401" s="207" t="s">
        <v>149</v>
      </c>
      <c r="E401" s="208" t="s">
        <v>676</v>
      </c>
      <c r="F401" s="209" t="s">
        <v>677</v>
      </c>
      <c r="G401" s="210" t="s">
        <v>159</v>
      </c>
      <c r="H401" s="211">
        <v>434.11700000000002</v>
      </c>
      <c r="I401" s="212"/>
      <c r="J401" s="213">
        <f>ROUND(I401*H401,2)</f>
        <v>0</v>
      </c>
      <c r="K401" s="214"/>
      <c r="L401" s="46"/>
      <c r="M401" s="215" t="s">
        <v>19</v>
      </c>
      <c r="N401" s="216" t="s">
        <v>46</v>
      </c>
      <c r="O401" s="86"/>
      <c r="P401" s="217">
        <f>O401*H401</f>
        <v>0</v>
      </c>
      <c r="Q401" s="217">
        <v>0.0028500000000000001</v>
      </c>
      <c r="R401" s="217">
        <f>Q401*H401</f>
        <v>1.2372334500000002</v>
      </c>
      <c r="S401" s="217">
        <v>0</v>
      </c>
      <c r="T401" s="218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19" t="s">
        <v>153</v>
      </c>
      <c r="AT401" s="219" t="s">
        <v>149</v>
      </c>
      <c r="AU401" s="219" t="s">
        <v>85</v>
      </c>
      <c r="AY401" s="19" t="s">
        <v>147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19" t="s">
        <v>83</v>
      </c>
      <c r="BK401" s="220">
        <f>ROUND(I401*H401,2)</f>
        <v>0</v>
      </c>
      <c r="BL401" s="19" t="s">
        <v>153</v>
      </c>
      <c r="BM401" s="219" t="s">
        <v>678</v>
      </c>
    </row>
    <row r="402" s="14" customFormat="1">
      <c r="A402" s="14"/>
      <c r="B402" s="248"/>
      <c r="C402" s="249"/>
      <c r="D402" s="239" t="s">
        <v>217</v>
      </c>
      <c r="E402" s="250" t="s">
        <v>19</v>
      </c>
      <c r="F402" s="251" t="s">
        <v>315</v>
      </c>
      <c r="G402" s="249"/>
      <c r="H402" s="250" t="s">
        <v>19</v>
      </c>
      <c r="I402" s="252"/>
      <c r="J402" s="249"/>
      <c r="K402" s="249"/>
      <c r="L402" s="253"/>
      <c r="M402" s="254"/>
      <c r="N402" s="255"/>
      <c r="O402" s="255"/>
      <c r="P402" s="255"/>
      <c r="Q402" s="255"/>
      <c r="R402" s="255"/>
      <c r="S402" s="255"/>
      <c r="T402" s="25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7" t="s">
        <v>217</v>
      </c>
      <c r="AU402" s="257" t="s">
        <v>85</v>
      </c>
      <c r="AV402" s="14" t="s">
        <v>83</v>
      </c>
      <c r="AW402" s="14" t="s">
        <v>37</v>
      </c>
      <c r="AX402" s="14" t="s">
        <v>75</v>
      </c>
      <c r="AY402" s="257" t="s">
        <v>147</v>
      </c>
    </row>
    <row r="403" s="13" customFormat="1">
      <c r="A403" s="13"/>
      <c r="B403" s="237"/>
      <c r="C403" s="238"/>
      <c r="D403" s="239" t="s">
        <v>217</v>
      </c>
      <c r="E403" s="258" t="s">
        <v>19</v>
      </c>
      <c r="F403" s="240" t="s">
        <v>1856</v>
      </c>
      <c r="G403" s="238"/>
      <c r="H403" s="241">
        <v>205.17599999999999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217</v>
      </c>
      <c r="AU403" s="247" t="s">
        <v>85</v>
      </c>
      <c r="AV403" s="13" t="s">
        <v>85</v>
      </c>
      <c r="AW403" s="13" t="s">
        <v>37</v>
      </c>
      <c r="AX403" s="13" t="s">
        <v>75</v>
      </c>
      <c r="AY403" s="247" t="s">
        <v>147</v>
      </c>
    </row>
    <row r="404" s="14" customFormat="1">
      <c r="A404" s="14"/>
      <c r="B404" s="248"/>
      <c r="C404" s="249"/>
      <c r="D404" s="239" t="s">
        <v>217</v>
      </c>
      <c r="E404" s="250" t="s">
        <v>19</v>
      </c>
      <c r="F404" s="251" t="s">
        <v>295</v>
      </c>
      <c r="G404" s="249"/>
      <c r="H404" s="250" t="s">
        <v>19</v>
      </c>
      <c r="I404" s="252"/>
      <c r="J404" s="249"/>
      <c r="K404" s="249"/>
      <c r="L404" s="253"/>
      <c r="M404" s="254"/>
      <c r="N404" s="255"/>
      <c r="O404" s="255"/>
      <c r="P404" s="255"/>
      <c r="Q404" s="255"/>
      <c r="R404" s="255"/>
      <c r="S404" s="255"/>
      <c r="T404" s="25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7" t="s">
        <v>217</v>
      </c>
      <c r="AU404" s="257" t="s">
        <v>85</v>
      </c>
      <c r="AV404" s="14" t="s">
        <v>83</v>
      </c>
      <c r="AW404" s="14" t="s">
        <v>37</v>
      </c>
      <c r="AX404" s="14" t="s">
        <v>75</v>
      </c>
      <c r="AY404" s="257" t="s">
        <v>147</v>
      </c>
    </row>
    <row r="405" s="13" customFormat="1">
      <c r="A405" s="13"/>
      <c r="B405" s="237"/>
      <c r="C405" s="238"/>
      <c r="D405" s="239" t="s">
        <v>217</v>
      </c>
      <c r="E405" s="258" t="s">
        <v>19</v>
      </c>
      <c r="F405" s="240" t="s">
        <v>1857</v>
      </c>
      <c r="G405" s="238"/>
      <c r="H405" s="241">
        <v>198.31700000000001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7" t="s">
        <v>217</v>
      </c>
      <c r="AU405" s="247" t="s">
        <v>85</v>
      </c>
      <c r="AV405" s="13" t="s">
        <v>85</v>
      </c>
      <c r="AW405" s="13" t="s">
        <v>37</v>
      </c>
      <c r="AX405" s="13" t="s">
        <v>75</v>
      </c>
      <c r="AY405" s="247" t="s">
        <v>147</v>
      </c>
    </row>
    <row r="406" s="14" customFormat="1">
      <c r="A406" s="14"/>
      <c r="B406" s="248"/>
      <c r="C406" s="249"/>
      <c r="D406" s="239" t="s">
        <v>217</v>
      </c>
      <c r="E406" s="250" t="s">
        <v>19</v>
      </c>
      <c r="F406" s="251" t="s">
        <v>332</v>
      </c>
      <c r="G406" s="249"/>
      <c r="H406" s="250" t="s">
        <v>19</v>
      </c>
      <c r="I406" s="252"/>
      <c r="J406" s="249"/>
      <c r="K406" s="249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217</v>
      </c>
      <c r="AU406" s="257" t="s">
        <v>85</v>
      </c>
      <c r="AV406" s="14" t="s">
        <v>83</v>
      </c>
      <c r="AW406" s="14" t="s">
        <v>37</v>
      </c>
      <c r="AX406" s="14" t="s">
        <v>75</v>
      </c>
      <c r="AY406" s="257" t="s">
        <v>147</v>
      </c>
    </row>
    <row r="407" s="14" customFormat="1">
      <c r="A407" s="14"/>
      <c r="B407" s="248"/>
      <c r="C407" s="249"/>
      <c r="D407" s="239" t="s">
        <v>217</v>
      </c>
      <c r="E407" s="250" t="s">
        <v>19</v>
      </c>
      <c r="F407" s="251" t="s">
        <v>315</v>
      </c>
      <c r="G407" s="249"/>
      <c r="H407" s="250" t="s">
        <v>19</v>
      </c>
      <c r="I407" s="252"/>
      <c r="J407" s="249"/>
      <c r="K407" s="249"/>
      <c r="L407" s="253"/>
      <c r="M407" s="254"/>
      <c r="N407" s="255"/>
      <c r="O407" s="255"/>
      <c r="P407" s="255"/>
      <c r="Q407" s="255"/>
      <c r="R407" s="255"/>
      <c r="S407" s="255"/>
      <c r="T407" s="25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7" t="s">
        <v>217</v>
      </c>
      <c r="AU407" s="257" t="s">
        <v>85</v>
      </c>
      <c r="AV407" s="14" t="s">
        <v>83</v>
      </c>
      <c r="AW407" s="14" t="s">
        <v>37</v>
      </c>
      <c r="AX407" s="14" t="s">
        <v>75</v>
      </c>
      <c r="AY407" s="257" t="s">
        <v>147</v>
      </c>
    </row>
    <row r="408" s="13" customFormat="1">
      <c r="A408" s="13"/>
      <c r="B408" s="237"/>
      <c r="C408" s="238"/>
      <c r="D408" s="239" t="s">
        <v>217</v>
      </c>
      <c r="E408" s="258" t="s">
        <v>19</v>
      </c>
      <c r="F408" s="240" t="s">
        <v>1859</v>
      </c>
      <c r="G408" s="238"/>
      <c r="H408" s="241">
        <v>8.0960000000000001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217</v>
      </c>
      <c r="AU408" s="247" t="s">
        <v>85</v>
      </c>
      <c r="AV408" s="13" t="s">
        <v>85</v>
      </c>
      <c r="AW408" s="13" t="s">
        <v>37</v>
      </c>
      <c r="AX408" s="13" t="s">
        <v>75</v>
      </c>
      <c r="AY408" s="247" t="s">
        <v>147</v>
      </c>
    </row>
    <row r="409" s="13" customFormat="1">
      <c r="A409" s="13"/>
      <c r="B409" s="237"/>
      <c r="C409" s="238"/>
      <c r="D409" s="239" t="s">
        <v>217</v>
      </c>
      <c r="E409" s="258" t="s">
        <v>19</v>
      </c>
      <c r="F409" s="240" t="s">
        <v>1860</v>
      </c>
      <c r="G409" s="238"/>
      <c r="H409" s="241">
        <v>11.135999999999999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217</v>
      </c>
      <c r="AU409" s="247" t="s">
        <v>85</v>
      </c>
      <c r="AV409" s="13" t="s">
        <v>85</v>
      </c>
      <c r="AW409" s="13" t="s">
        <v>37</v>
      </c>
      <c r="AX409" s="13" t="s">
        <v>75</v>
      </c>
      <c r="AY409" s="247" t="s">
        <v>147</v>
      </c>
    </row>
    <row r="410" s="14" customFormat="1">
      <c r="A410" s="14"/>
      <c r="B410" s="248"/>
      <c r="C410" s="249"/>
      <c r="D410" s="239" t="s">
        <v>217</v>
      </c>
      <c r="E410" s="250" t="s">
        <v>19</v>
      </c>
      <c r="F410" s="251" t="s">
        <v>295</v>
      </c>
      <c r="G410" s="249"/>
      <c r="H410" s="250" t="s">
        <v>19</v>
      </c>
      <c r="I410" s="252"/>
      <c r="J410" s="249"/>
      <c r="K410" s="249"/>
      <c r="L410" s="253"/>
      <c r="M410" s="254"/>
      <c r="N410" s="255"/>
      <c r="O410" s="255"/>
      <c r="P410" s="255"/>
      <c r="Q410" s="255"/>
      <c r="R410" s="255"/>
      <c r="S410" s="255"/>
      <c r="T410" s="25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7" t="s">
        <v>217</v>
      </c>
      <c r="AU410" s="257" t="s">
        <v>85</v>
      </c>
      <c r="AV410" s="14" t="s">
        <v>83</v>
      </c>
      <c r="AW410" s="14" t="s">
        <v>37</v>
      </c>
      <c r="AX410" s="14" t="s">
        <v>75</v>
      </c>
      <c r="AY410" s="257" t="s">
        <v>147</v>
      </c>
    </row>
    <row r="411" s="13" customFormat="1">
      <c r="A411" s="13"/>
      <c r="B411" s="237"/>
      <c r="C411" s="238"/>
      <c r="D411" s="239" t="s">
        <v>217</v>
      </c>
      <c r="E411" s="258" t="s">
        <v>19</v>
      </c>
      <c r="F411" s="240" t="s">
        <v>1861</v>
      </c>
      <c r="G411" s="238"/>
      <c r="H411" s="241">
        <v>4.4160000000000004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217</v>
      </c>
      <c r="AU411" s="247" t="s">
        <v>85</v>
      </c>
      <c r="AV411" s="13" t="s">
        <v>85</v>
      </c>
      <c r="AW411" s="13" t="s">
        <v>37</v>
      </c>
      <c r="AX411" s="13" t="s">
        <v>75</v>
      </c>
      <c r="AY411" s="247" t="s">
        <v>147</v>
      </c>
    </row>
    <row r="412" s="13" customFormat="1">
      <c r="A412" s="13"/>
      <c r="B412" s="237"/>
      <c r="C412" s="238"/>
      <c r="D412" s="239" t="s">
        <v>217</v>
      </c>
      <c r="E412" s="258" t="s">
        <v>19</v>
      </c>
      <c r="F412" s="240" t="s">
        <v>1862</v>
      </c>
      <c r="G412" s="238"/>
      <c r="H412" s="241">
        <v>5.5679999999999996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217</v>
      </c>
      <c r="AU412" s="247" t="s">
        <v>85</v>
      </c>
      <c r="AV412" s="13" t="s">
        <v>85</v>
      </c>
      <c r="AW412" s="13" t="s">
        <v>37</v>
      </c>
      <c r="AX412" s="13" t="s">
        <v>75</v>
      </c>
      <c r="AY412" s="247" t="s">
        <v>147</v>
      </c>
    </row>
    <row r="413" s="13" customFormat="1">
      <c r="A413" s="13"/>
      <c r="B413" s="237"/>
      <c r="C413" s="238"/>
      <c r="D413" s="239" t="s">
        <v>217</v>
      </c>
      <c r="E413" s="258" t="s">
        <v>19</v>
      </c>
      <c r="F413" s="240" t="s">
        <v>1863</v>
      </c>
      <c r="G413" s="238"/>
      <c r="H413" s="241">
        <v>1.4079999999999999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217</v>
      </c>
      <c r="AU413" s="247" t="s">
        <v>85</v>
      </c>
      <c r="AV413" s="13" t="s">
        <v>85</v>
      </c>
      <c r="AW413" s="13" t="s">
        <v>37</v>
      </c>
      <c r="AX413" s="13" t="s">
        <v>75</v>
      </c>
      <c r="AY413" s="247" t="s">
        <v>147</v>
      </c>
    </row>
    <row r="414" s="15" customFormat="1">
      <c r="A414" s="15"/>
      <c r="B414" s="259"/>
      <c r="C414" s="260"/>
      <c r="D414" s="239" t="s">
        <v>217</v>
      </c>
      <c r="E414" s="261" t="s">
        <v>19</v>
      </c>
      <c r="F414" s="262" t="s">
        <v>233</v>
      </c>
      <c r="G414" s="260"/>
      <c r="H414" s="263">
        <v>434.11700000000002</v>
      </c>
      <c r="I414" s="264"/>
      <c r="J414" s="260"/>
      <c r="K414" s="260"/>
      <c r="L414" s="265"/>
      <c r="M414" s="266"/>
      <c r="N414" s="267"/>
      <c r="O414" s="267"/>
      <c r="P414" s="267"/>
      <c r="Q414" s="267"/>
      <c r="R414" s="267"/>
      <c r="S414" s="267"/>
      <c r="T414" s="268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9" t="s">
        <v>217</v>
      </c>
      <c r="AU414" s="269" t="s">
        <v>85</v>
      </c>
      <c r="AV414" s="15" t="s">
        <v>153</v>
      </c>
      <c r="AW414" s="15" t="s">
        <v>37</v>
      </c>
      <c r="AX414" s="15" t="s">
        <v>83</v>
      </c>
      <c r="AY414" s="269" t="s">
        <v>147</v>
      </c>
    </row>
    <row r="415" s="2" customFormat="1" ht="37.8" customHeight="1">
      <c r="A415" s="40"/>
      <c r="B415" s="41"/>
      <c r="C415" s="207" t="s">
        <v>253</v>
      </c>
      <c r="D415" s="207" t="s">
        <v>149</v>
      </c>
      <c r="E415" s="208" t="s">
        <v>680</v>
      </c>
      <c r="F415" s="209" t="s">
        <v>681</v>
      </c>
      <c r="G415" s="210" t="s">
        <v>159</v>
      </c>
      <c r="H415" s="211">
        <v>54.539999999999999</v>
      </c>
      <c r="I415" s="212"/>
      <c r="J415" s="213">
        <f>ROUND(I415*H415,2)</f>
        <v>0</v>
      </c>
      <c r="K415" s="214"/>
      <c r="L415" s="46"/>
      <c r="M415" s="215" t="s">
        <v>19</v>
      </c>
      <c r="N415" s="216" t="s">
        <v>46</v>
      </c>
      <c r="O415" s="86"/>
      <c r="P415" s="217">
        <f>O415*H415</f>
        <v>0</v>
      </c>
      <c r="Q415" s="217">
        <v>0</v>
      </c>
      <c r="R415" s="217">
        <f>Q415*H415</f>
        <v>0</v>
      </c>
      <c r="S415" s="217">
        <v>0</v>
      </c>
      <c r="T415" s="218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9" t="s">
        <v>153</v>
      </c>
      <c r="AT415" s="219" t="s">
        <v>149</v>
      </c>
      <c r="AU415" s="219" t="s">
        <v>85</v>
      </c>
      <c r="AY415" s="19" t="s">
        <v>147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19" t="s">
        <v>83</v>
      </c>
      <c r="BK415" s="220">
        <f>ROUND(I415*H415,2)</f>
        <v>0</v>
      </c>
      <c r="BL415" s="19" t="s">
        <v>153</v>
      </c>
      <c r="BM415" s="219" t="s">
        <v>682</v>
      </c>
    </row>
    <row r="416" s="2" customFormat="1">
      <c r="A416" s="40"/>
      <c r="B416" s="41"/>
      <c r="C416" s="42"/>
      <c r="D416" s="221" t="s">
        <v>155</v>
      </c>
      <c r="E416" s="42"/>
      <c r="F416" s="222" t="s">
        <v>683</v>
      </c>
      <c r="G416" s="42"/>
      <c r="H416" s="42"/>
      <c r="I416" s="223"/>
      <c r="J416" s="42"/>
      <c r="K416" s="42"/>
      <c r="L416" s="46"/>
      <c r="M416" s="224"/>
      <c r="N416" s="225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155</v>
      </c>
      <c r="AU416" s="19" t="s">
        <v>85</v>
      </c>
    </row>
    <row r="417" s="14" customFormat="1">
      <c r="A417" s="14"/>
      <c r="B417" s="248"/>
      <c r="C417" s="249"/>
      <c r="D417" s="239" t="s">
        <v>217</v>
      </c>
      <c r="E417" s="250" t="s">
        <v>19</v>
      </c>
      <c r="F417" s="251" t="s">
        <v>1934</v>
      </c>
      <c r="G417" s="249"/>
      <c r="H417" s="250" t="s">
        <v>19</v>
      </c>
      <c r="I417" s="252"/>
      <c r="J417" s="249"/>
      <c r="K417" s="249"/>
      <c r="L417" s="253"/>
      <c r="M417" s="254"/>
      <c r="N417" s="255"/>
      <c r="O417" s="255"/>
      <c r="P417" s="255"/>
      <c r="Q417" s="255"/>
      <c r="R417" s="255"/>
      <c r="S417" s="255"/>
      <c r="T417" s="25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7" t="s">
        <v>217</v>
      </c>
      <c r="AU417" s="257" t="s">
        <v>85</v>
      </c>
      <c r="AV417" s="14" t="s">
        <v>83</v>
      </c>
      <c r="AW417" s="14" t="s">
        <v>37</v>
      </c>
      <c r="AX417" s="14" t="s">
        <v>75</v>
      </c>
      <c r="AY417" s="257" t="s">
        <v>147</v>
      </c>
    </row>
    <row r="418" s="13" customFormat="1">
      <c r="A418" s="13"/>
      <c r="B418" s="237"/>
      <c r="C418" s="238"/>
      <c r="D418" s="239" t="s">
        <v>217</v>
      </c>
      <c r="E418" s="258" t="s">
        <v>19</v>
      </c>
      <c r="F418" s="240" t="s">
        <v>1935</v>
      </c>
      <c r="G418" s="238"/>
      <c r="H418" s="241">
        <v>54.539999999999999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217</v>
      </c>
      <c r="AU418" s="247" t="s">
        <v>85</v>
      </c>
      <c r="AV418" s="13" t="s">
        <v>85</v>
      </c>
      <c r="AW418" s="13" t="s">
        <v>37</v>
      </c>
      <c r="AX418" s="13" t="s">
        <v>83</v>
      </c>
      <c r="AY418" s="247" t="s">
        <v>147</v>
      </c>
    </row>
    <row r="419" s="2" customFormat="1" ht="37.8" customHeight="1">
      <c r="A419" s="40"/>
      <c r="B419" s="41"/>
      <c r="C419" s="207" t="s">
        <v>263</v>
      </c>
      <c r="D419" s="207" t="s">
        <v>149</v>
      </c>
      <c r="E419" s="208" t="s">
        <v>687</v>
      </c>
      <c r="F419" s="209" t="s">
        <v>688</v>
      </c>
      <c r="G419" s="210" t="s">
        <v>159</v>
      </c>
      <c r="H419" s="211">
        <v>76.200000000000003</v>
      </c>
      <c r="I419" s="212"/>
      <c r="J419" s="213">
        <f>ROUND(I419*H419,2)</f>
        <v>0</v>
      </c>
      <c r="K419" s="214"/>
      <c r="L419" s="46"/>
      <c r="M419" s="215" t="s">
        <v>19</v>
      </c>
      <c r="N419" s="216" t="s">
        <v>46</v>
      </c>
      <c r="O419" s="86"/>
      <c r="P419" s="217">
        <f>O419*H419</f>
        <v>0</v>
      </c>
      <c r="Q419" s="217">
        <v>0</v>
      </c>
      <c r="R419" s="217">
        <f>Q419*H419</f>
        <v>0</v>
      </c>
      <c r="S419" s="217">
        <v>0</v>
      </c>
      <c r="T419" s="218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9" t="s">
        <v>153</v>
      </c>
      <c r="AT419" s="219" t="s">
        <v>149</v>
      </c>
      <c r="AU419" s="219" t="s">
        <v>85</v>
      </c>
      <c r="AY419" s="19" t="s">
        <v>147</v>
      </c>
      <c r="BE419" s="220">
        <f>IF(N419="základní",J419,0)</f>
        <v>0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19" t="s">
        <v>83</v>
      </c>
      <c r="BK419" s="220">
        <f>ROUND(I419*H419,2)</f>
        <v>0</v>
      </c>
      <c r="BL419" s="19" t="s">
        <v>153</v>
      </c>
      <c r="BM419" s="219" t="s">
        <v>689</v>
      </c>
    </row>
    <row r="420" s="2" customFormat="1">
      <c r="A420" s="40"/>
      <c r="B420" s="41"/>
      <c r="C420" s="42"/>
      <c r="D420" s="221" t="s">
        <v>155</v>
      </c>
      <c r="E420" s="42"/>
      <c r="F420" s="222" t="s">
        <v>690</v>
      </c>
      <c r="G420" s="42"/>
      <c r="H420" s="42"/>
      <c r="I420" s="223"/>
      <c r="J420" s="42"/>
      <c r="K420" s="42"/>
      <c r="L420" s="46"/>
      <c r="M420" s="224"/>
      <c r="N420" s="225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155</v>
      </c>
      <c r="AU420" s="19" t="s">
        <v>85</v>
      </c>
    </row>
    <row r="421" s="14" customFormat="1">
      <c r="A421" s="14"/>
      <c r="B421" s="248"/>
      <c r="C421" s="249"/>
      <c r="D421" s="239" t="s">
        <v>217</v>
      </c>
      <c r="E421" s="250" t="s">
        <v>19</v>
      </c>
      <c r="F421" s="251" t="s">
        <v>315</v>
      </c>
      <c r="G421" s="249"/>
      <c r="H421" s="250" t="s">
        <v>19</v>
      </c>
      <c r="I421" s="252"/>
      <c r="J421" s="249"/>
      <c r="K421" s="249"/>
      <c r="L421" s="253"/>
      <c r="M421" s="254"/>
      <c r="N421" s="255"/>
      <c r="O421" s="255"/>
      <c r="P421" s="255"/>
      <c r="Q421" s="255"/>
      <c r="R421" s="255"/>
      <c r="S421" s="255"/>
      <c r="T421" s="25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7" t="s">
        <v>217</v>
      </c>
      <c r="AU421" s="257" t="s">
        <v>85</v>
      </c>
      <c r="AV421" s="14" t="s">
        <v>83</v>
      </c>
      <c r="AW421" s="14" t="s">
        <v>37</v>
      </c>
      <c r="AX421" s="14" t="s">
        <v>75</v>
      </c>
      <c r="AY421" s="257" t="s">
        <v>147</v>
      </c>
    </row>
    <row r="422" s="13" customFormat="1">
      <c r="A422" s="13"/>
      <c r="B422" s="237"/>
      <c r="C422" s="238"/>
      <c r="D422" s="239" t="s">
        <v>217</v>
      </c>
      <c r="E422" s="258" t="s">
        <v>19</v>
      </c>
      <c r="F422" s="240" t="s">
        <v>1936</v>
      </c>
      <c r="G422" s="238"/>
      <c r="H422" s="241">
        <v>19.800000000000001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217</v>
      </c>
      <c r="AU422" s="247" t="s">
        <v>85</v>
      </c>
      <c r="AV422" s="13" t="s">
        <v>85</v>
      </c>
      <c r="AW422" s="13" t="s">
        <v>37</v>
      </c>
      <c r="AX422" s="13" t="s">
        <v>75</v>
      </c>
      <c r="AY422" s="247" t="s">
        <v>147</v>
      </c>
    </row>
    <row r="423" s="13" customFormat="1">
      <c r="A423" s="13"/>
      <c r="B423" s="237"/>
      <c r="C423" s="238"/>
      <c r="D423" s="239" t="s">
        <v>217</v>
      </c>
      <c r="E423" s="258" t="s">
        <v>19</v>
      </c>
      <c r="F423" s="240" t="s">
        <v>1937</v>
      </c>
      <c r="G423" s="238"/>
      <c r="H423" s="241">
        <v>28.800000000000001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217</v>
      </c>
      <c r="AU423" s="247" t="s">
        <v>85</v>
      </c>
      <c r="AV423" s="13" t="s">
        <v>85</v>
      </c>
      <c r="AW423" s="13" t="s">
        <v>37</v>
      </c>
      <c r="AX423" s="13" t="s">
        <v>75</v>
      </c>
      <c r="AY423" s="247" t="s">
        <v>147</v>
      </c>
    </row>
    <row r="424" s="14" customFormat="1">
      <c r="A424" s="14"/>
      <c r="B424" s="248"/>
      <c r="C424" s="249"/>
      <c r="D424" s="239" t="s">
        <v>217</v>
      </c>
      <c r="E424" s="250" t="s">
        <v>19</v>
      </c>
      <c r="F424" s="251" t="s">
        <v>295</v>
      </c>
      <c r="G424" s="249"/>
      <c r="H424" s="250" t="s">
        <v>19</v>
      </c>
      <c r="I424" s="252"/>
      <c r="J424" s="249"/>
      <c r="K424" s="249"/>
      <c r="L424" s="253"/>
      <c r="M424" s="254"/>
      <c r="N424" s="255"/>
      <c r="O424" s="255"/>
      <c r="P424" s="255"/>
      <c r="Q424" s="255"/>
      <c r="R424" s="255"/>
      <c r="S424" s="255"/>
      <c r="T424" s="25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7" t="s">
        <v>217</v>
      </c>
      <c r="AU424" s="257" t="s">
        <v>85</v>
      </c>
      <c r="AV424" s="14" t="s">
        <v>83</v>
      </c>
      <c r="AW424" s="14" t="s">
        <v>37</v>
      </c>
      <c r="AX424" s="14" t="s">
        <v>75</v>
      </c>
      <c r="AY424" s="257" t="s">
        <v>147</v>
      </c>
    </row>
    <row r="425" s="13" customFormat="1">
      <c r="A425" s="13"/>
      <c r="B425" s="237"/>
      <c r="C425" s="238"/>
      <c r="D425" s="239" t="s">
        <v>217</v>
      </c>
      <c r="E425" s="258" t="s">
        <v>19</v>
      </c>
      <c r="F425" s="240" t="s">
        <v>1938</v>
      </c>
      <c r="G425" s="238"/>
      <c r="H425" s="241">
        <v>10.800000000000001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7" t="s">
        <v>217</v>
      </c>
      <c r="AU425" s="247" t="s">
        <v>85</v>
      </c>
      <c r="AV425" s="13" t="s">
        <v>85</v>
      </c>
      <c r="AW425" s="13" t="s">
        <v>37</v>
      </c>
      <c r="AX425" s="13" t="s">
        <v>75</v>
      </c>
      <c r="AY425" s="247" t="s">
        <v>147</v>
      </c>
    </row>
    <row r="426" s="13" customFormat="1">
      <c r="A426" s="13"/>
      <c r="B426" s="237"/>
      <c r="C426" s="238"/>
      <c r="D426" s="239" t="s">
        <v>217</v>
      </c>
      <c r="E426" s="258" t="s">
        <v>19</v>
      </c>
      <c r="F426" s="240" t="s">
        <v>1939</v>
      </c>
      <c r="G426" s="238"/>
      <c r="H426" s="241">
        <v>14.4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7" t="s">
        <v>217</v>
      </c>
      <c r="AU426" s="247" t="s">
        <v>85</v>
      </c>
      <c r="AV426" s="13" t="s">
        <v>85</v>
      </c>
      <c r="AW426" s="13" t="s">
        <v>37</v>
      </c>
      <c r="AX426" s="13" t="s">
        <v>75</v>
      </c>
      <c r="AY426" s="247" t="s">
        <v>147</v>
      </c>
    </row>
    <row r="427" s="13" customFormat="1">
      <c r="A427" s="13"/>
      <c r="B427" s="237"/>
      <c r="C427" s="238"/>
      <c r="D427" s="239" t="s">
        <v>217</v>
      </c>
      <c r="E427" s="258" t="s">
        <v>19</v>
      </c>
      <c r="F427" s="240" t="s">
        <v>1940</v>
      </c>
      <c r="G427" s="238"/>
      <c r="H427" s="241">
        <v>2.3999999999999999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217</v>
      </c>
      <c r="AU427" s="247" t="s">
        <v>85</v>
      </c>
      <c r="AV427" s="13" t="s">
        <v>85</v>
      </c>
      <c r="AW427" s="13" t="s">
        <v>37</v>
      </c>
      <c r="AX427" s="13" t="s">
        <v>75</v>
      </c>
      <c r="AY427" s="247" t="s">
        <v>147</v>
      </c>
    </row>
    <row r="428" s="15" customFormat="1">
      <c r="A428" s="15"/>
      <c r="B428" s="259"/>
      <c r="C428" s="260"/>
      <c r="D428" s="239" t="s">
        <v>217</v>
      </c>
      <c r="E428" s="261" t="s">
        <v>19</v>
      </c>
      <c r="F428" s="262" t="s">
        <v>233</v>
      </c>
      <c r="G428" s="260"/>
      <c r="H428" s="263">
        <v>76.200000000000017</v>
      </c>
      <c r="I428" s="264"/>
      <c r="J428" s="260"/>
      <c r="K428" s="260"/>
      <c r="L428" s="265"/>
      <c r="M428" s="266"/>
      <c r="N428" s="267"/>
      <c r="O428" s="267"/>
      <c r="P428" s="267"/>
      <c r="Q428" s="267"/>
      <c r="R428" s="267"/>
      <c r="S428" s="267"/>
      <c r="T428" s="268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9" t="s">
        <v>217</v>
      </c>
      <c r="AU428" s="269" t="s">
        <v>85</v>
      </c>
      <c r="AV428" s="15" t="s">
        <v>153</v>
      </c>
      <c r="AW428" s="15" t="s">
        <v>37</v>
      </c>
      <c r="AX428" s="15" t="s">
        <v>83</v>
      </c>
      <c r="AY428" s="269" t="s">
        <v>147</v>
      </c>
    </row>
    <row r="429" s="2" customFormat="1" ht="16.5" customHeight="1">
      <c r="A429" s="40"/>
      <c r="B429" s="41"/>
      <c r="C429" s="207" t="s">
        <v>268</v>
      </c>
      <c r="D429" s="207" t="s">
        <v>149</v>
      </c>
      <c r="E429" s="208" t="s">
        <v>724</v>
      </c>
      <c r="F429" s="209" t="s">
        <v>725</v>
      </c>
      <c r="G429" s="210" t="s">
        <v>159</v>
      </c>
      <c r="H429" s="211">
        <v>703.173</v>
      </c>
      <c r="I429" s="212"/>
      <c r="J429" s="213">
        <f>ROUND(I429*H429,2)</f>
        <v>0</v>
      </c>
      <c r="K429" s="214"/>
      <c r="L429" s="46"/>
      <c r="M429" s="215" t="s">
        <v>19</v>
      </c>
      <c r="N429" s="216" t="s">
        <v>46</v>
      </c>
      <c r="O429" s="86"/>
      <c r="P429" s="217">
        <f>O429*H429</f>
        <v>0</v>
      </c>
      <c r="Q429" s="217">
        <v>0</v>
      </c>
      <c r="R429" s="217">
        <f>Q429*H429</f>
        <v>0</v>
      </c>
      <c r="S429" s="217">
        <v>0</v>
      </c>
      <c r="T429" s="218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9" t="s">
        <v>153</v>
      </c>
      <c r="AT429" s="219" t="s">
        <v>149</v>
      </c>
      <c r="AU429" s="219" t="s">
        <v>85</v>
      </c>
      <c r="AY429" s="19" t="s">
        <v>147</v>
      </c>
      <c r="BE429" s="220">
        <f>IF(N429="základní",J429,0)</f>
        <v>0</v>
      </c>
      <c r="BF429" s="220">
        <f>IF(N429="snížená",J429,0)</f>
        <v>0</v>
      </c>
      <c r="BG429" s="220">
        <f>IF(N429="zákl. přenesená",J429,0)</f>
        <v>0</v>
      </c>
      <c r="BH429" s="220">
        <f>IF(N429="sníž. přenesená",J429,0)</f>
        <v>0</v>
      </c>
      <c r="BI429" s="220">
        <f>IF(N429="nulová",J429,0)</f>
        <v>0</v>
      </c>
      <c r="BJ429" s="19" t="s">
        <v>83</v>
      </c>
      <c r="BK429" s="220">
        <f>ROUND(I429*H429,2)</f>
        <v>0</v>
      </c>
      <c r="BL429" s="19" t="s">
        <v>153</v>
      </c>
      <c r="BM429" s="219" t="s">
        <v>726</v>
      </c>
    </row>
    <row r="430" s="2" customFormat="1">
      <c r="A430" s="40"/>
      <c r="B430" s="41"/>
      <c r="C430" s="42"/>
      <c r="D430" s="221" t="s">
        <v>155</v>
      </c>
      <c r="E430" s="42"/>
      <c r="F430" s="222" t="s">
        <v>727</v>
      </c>
      <c r="G430" s="42"/>
      <c r="H430" s="42"/>
      <c r="I430" s="223"/>
      <c r="J430" s="42"/>
      <c r="K430" s="42"/>
      <c r="L430" s="46"/>
      <c r="M430" s="224"/>
      <c r="N430" s="225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155</v>
      </c>
      <c r="AU430" s="19" t="s">
        <v>85</v>
      </c>
    </row>
    <row r="431" s="14" customFormat="1">
      <c r="A431" s="14"/>
      <c r="B431" s="248"/>
      <c r="C431" s="249"/>
      <c r="D431" s="239" t="s">
        <v>217</v>
      </c>
      <c r="E431" s="250" t="s">
        <v>19</v>
      </c>
      <c r="F431" s="251" t="s">
        <v>291</v>
      </c>
      <c r="G431" s="249"/>
      <c r="H431" s="250" t="s">
        <v>19</v>
      </c>
      <c r="I431" s="252"/>
      <c r="J431" s="249"/>
      <c r="K431" s="249"/>
      <c r="L431" s="253"/>
      <c r="M431" s="254"/>
      <c r="N431" s="255"/>
      <c r="O431" s="255"/>
      <c r="P431" s="255"/>
      <c r="Q431" s="255"/>
      <c r="R431" s="255"/>
      <c r="S431" s="255"/>
      <c r="T431" s="25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7" t="s">
        <v>217</v>
      </c>
      <c r="AU431" s="257" t="s">
        <v>85</v>
      </c>
      <c r="AV431" s="14" t="s">
        <v>83</v>
      </c>
      <c r="AW431" s="14" t="s">
        <v>37</v>
      </c>
      <c r="AX431" s="14" t="s">
        <v>75</v>
      </c>
      <c r="AY431" s="257" t="s">
        <v>147</v>
      </c>
    </row>
    <row r="432" s="13" customFormat="1">
      <c r="A432" s="13"/>
      <c r="B432" s="237"/>
      <c r="C432" s="238"/>
      <c r="D432" s="239" t="s">
        <v>217</v>
      </c>
      <c r="E432" s="258" t="s">
        <v>19</v>
      </c>
      <c r="F432" s="240" t="s">
        <v>1855</v>
      </c>
      <c r="G432" s="238"/>
      <c r="H432" s="241">
        <v>143.11500000000001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217</v>
      </c>
      <c r="AU432" s="247" t="s">
        <v>85</v>
      </c>
      <c r="AV432" s="13" t="s">
        <v>85</v>
      </c>
      <c r="AW432" s="13" t="s">
        <v>37</v>
      </c>
      <c r="AX432" s="13" t="s">
        <v>75</v>
      </c>
      <c r="AY432" s="247" t="s">
        <v>147</v>
      </c>
    </row>
    <row r="433" s="14" customFormat="1">
      <c r="A433" s="14"/>
      <c r="B433" s="248"/>
      <c r="C433" s="249"/>
      <c r="D433" s="239" t="s">
        <v>217</v>
      </c>
      <c r="E433" s="250" t="s">
        <v>19</v>
      </c>
      <c r="F433" s="251" t="s">
        <v>315</v>
      </c>
      <c r="G433" s="249"/>
      <c r="H433" s="250" t="s">
        <v>19</v>
      </c>
      <c r="I433" s="252"/>
      <c r="J433" s="249"/>
      <c r="K433" s="249"/>
      <c r="L433" s="253"/>
      <c r="M433" s="254"/>
      <c r="N433" s="255"/>
      <c r="O433" s="255"/>
      <c r="P433" s="255"/>
      <c r="Q433" s="255"/>
      <c r="R433" s="255"/>
      <c r="S433" s="255"/>
      <c r="T433" s="25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7" t="s">
        <v>217</v>
      </c>
      <c r="AU433" s="257" t="s">
        <v>85</v>
      </c>
      <c r="AV433" s="14" t="s">
        <v>83</v>
      </c>
      <c r="AW433" s="14" t="s">
        <v>37</v>
      </c>
      <c r="AX433" s="14" t="s">
        <v>75</v>
      </c>
      <c r="AY433" s="257" t="s">
        <v>147</v>
      </c>
    </row>
    <row r="434" s="13" customFormat="1">
      <c r="A434" s="13"/>
      <c r="B434" s="237"/>
      <c r="C434" s="238"/>
      <c r="D434" s="239" t="s">
        <v>217</v>
      </c>
      <c r="E434" s="258" t="s">
        <v>19</v>
      </c>
      <c r="F434" s="240" t="s">
        <v>1856</v>
      </c>
      <c r="G434" s="238"/>
      <c r="H434" s="241">
        <v>205.17599999999999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217</v>
      </c>
      <c r="AU434" s="247" t="s">
        <v>85</v>
      </c>
      <c r="AV434" s="13" t="s">
        <v>85</v>
      </c>
      <c r="AW434" s="13" t="s">
        <v>37</v>
      </c>
      <c r="AX434" s="13" t="s">
        <v>75</v>
      </c>
      <c r="AY434" s="247" t="s">
        <v>147</v>
      </c>
    </row>
    <row r="435" s="14" customFormat="1">
      <c r="A435" s="14"/>
      <c r="B435" s="248"/>
      <c r="C435" s="249"/>
      <c r="D435" s="239" t="s">
        <v>217</v>
      </c>
      <c r="E435" s="250" t="s">
        <v>19</v>
      </c>
      <c r="F435" s="251" t="s">
        <v>295</v>
      </c>
      <c r="G435" s="249"/>
      <c r="H435" s="250" t="s">
        <v>19</v>
      </c>
      <c r="I435" s="252"/>
      <c r="J435" s="249"/>
      <c r="K435" s="249"/>
      <c r="L435" s="253"/>
      <c r="M435" s="254"/>
      <c r="N435" s="255"/>
      <c r="O435" s="255"/>
      <c r="P435" s="255"/>
      <c r="Q435" s="255"/>
      <c r="R435" s="255"/>
      <c r="S435" s="255"/>
      <c r="T435" s="25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7" t="s">
        <v>217</v>
      </c>
      <c r="AU435" s="257" t="s">
        <v>85</v>
      </c>
      <c r="AV435" s="14" t="s">
        <v>83</v>
      </c>
      <c r="AW435" s="14" t="s">
        <v>37</v>
      </c>
      <c r="AX435" s="14" t="s">
        <v>75</v>
      </c>
      <c r="AY435" s="257" t="s">
        <v>147</v>
      </c>
    </row>
    <row r="436" s="13" customFormat="1">
      <c r="A436" s="13"/>
      <c r="B436" s="237"/>
      <c r="C436" s="238"/>
      <c r="D436" s="239" t="s">
        <v>217</v>
      </c>
      <c r="E436" s="258" t="s">
        <v>19</v>
      </c>
      <c r="F436" s="240" t="s">
        <v>1857</v>
      </c>
      <c r="G436" s="238"/>
      <c r="H436" s="241">
        <v>198.31700000000001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217</v>
      </c>
      <c r="AU436" s="247" t="s">
        <v>85</v>
      </c>
      <c r="AV436" s="13" t="s">
        <v>85</v>
      </c>
      <c r="AW436" s="13" t="s">
        <v>37</v>
      </c>
      <c r="AX436" s="13" t="s">
        <v>75</v>
      </c>
      <c r="AY436" s="247" t="s">
        <v>147</v>
      </c>
    </row>
    <row r="437" s="14" customFormat="1">
      <c r="A437" s="14"/>
      <c r="B437" s="248"/>
      <c r="C437" s="249"/>
      <c r="D437" s="239" t="s">
        <v>217</v>
      </c>
      <c r="E437" s="250" t="s">
        <v>19</v>
      </c>
      <c r="F437" s="251" t="s">
        <v>288</v>
      </c>
      <c r="G437" s="249"/>
      <c r="H437" s="250" t="s">
        <v>19</v>
      </c>
      <c r="I437" s="252"/>
      <c r="J437" s="249"/>
      <c r="K437" s="249"/>
      <c r="L437" s="253"/>
      <c r="M437" s="254"/>
      <c r="N437" s="255"/>
      <c r="O437" s="255"/>
      <c r="P437" s="255"/>
      <c r="Q437" s="255"/>
      <c r="R437" s="255"/>
      <c r="S437" s="255"/>
      <c r="T437" s="25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7" t="s">
        <v>217</v>
      </c>
      <c r="AU437" s="257" t="s">
        <v>85</v>
      </c>
      <c r="AV437" s="14" t="s">
        <v>83</v>
      </c>
      <c r="AW437" s="14" t="s">
        <v>37</v>
      </c>
      <c r="AX437" s="14" t="s">
        <v>75</v>
      </c>
      <c r="AY437" s="257" t="s">
        <v>147</v>
      </c>
    </row>
    <row r="438" s="13" customFormat="1">
      <c r="A438" s="13"/>
      <c r="B438" s="237"/>
      <c r="C438" s="238"/>
      <c r="D438" s="239" t="s">
        <v>217</v>
      </c>
      <c r="E438" s="258" t="s">
        <v>19</v>
      </c>
      <c r="F438" s="240" t="s">
        <v>1858</v>
      </c>
      <c r="G438" s="238"/>
      <c r="H438" s="241">
        <v>156.565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7" t="s">
        <v>217</v>
      </c>
      <c r="AU438" s="247" t="s">
        <v>85</v>
      </c>
      <c r="AV438" s="13" t="s">
        <v>85</v>
      </c>
      <c r="AW438" s="13" t="s">
        <v>37</v>
      </c>
      <c r="AX438" s="13" t="s">
        <v>75</v>
      </c>
      <c r="AY438" s="247" t="s">
        <v>147</v>
      </c>
    </row>
    <row r="439" s="15" customFormat="1">
      <c r="A439" s="15"/>
      <c r="B439" s="259"/>
      <c r="C439" s="260"/>
      <c r="D439" s="239" t="s">
        <v>217</v>
      </c>
      <c r="E439" s="261" t="s">
        <v>19</v>
      </c>
      <c r="F439" s="262" t="s">
        <v>233</v>
      </c>
      <c r="G439" s="260"/>
      <c r="H439" s="263">
        <v>703.173</v>
      </c>
      <c r="I439" s="264"/>
      <c r="J439" s="260"/>
      <c r="K439" s="260"/>
      <c r="L439" s="265"/>
      <c r="M439" s="266"/>
      <c r="N439" s="267"/>
      <c r="O439" s="267"/>
      <c r="P439" s="267"/>
      <c r="Q439" s="267"/>
      <c r="R439" s="267"/>
      <c r="S439" s="267"/>
      <c r="T439" s="26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9" t="s">
        <v>217</v>
      </c>
      <c r="AU439" s="269" t="s">
        <v>85</v>
      </c>
      <c r="AV439" s="15" t="s">
        <v>153</v>
      </c>
      <c r="AW439" s="15" t="s">
        <v>37</v>
      </c>
      <c r="AX439" s="15" t="s">
        <v>83</v>
      </c>
      <c r="AY439" s="269" t="s">
        <v>147</v>
      </c>
    </row>
    <row r="440" s="2" customFormat="1" ht="37.8" customHeight="1">
      <c r="A440" s="40"/>
      <c r="B440" s="41"/>
      <c r="C440" s="207" t="s">
        <v>275</v>
      </c>
      <c r="D440" s="207" t="s">
        <v>149</v>
      </c>
      <c r="E440" s="208" t="s">
        <v>734</v>
      </c>
      <c r="F440" s="209" t="s">
        <v>735</v>
      </c>
      <c r="G440" s="210" t="s">
        <v>278</v>
      </c>
      <c r="H440" s="211">
        <v>150</v>
      </c>
      <c r="I440" s="212"/>
      <c r="J440" s="213">
        <f>ROUND(I440*H440,2)</f>
        <v>0</v>
      </c>
      <c r="K440" s="214"/>
      <c r="L440" s="46"/>
      <c r="M440" s="215" t="s">
        <v>19</v>
      </c>
      <c r="N440" s="216" t="s">
        <v>46</v>
      </c>
      <c r="O440" s="86"/>
      <c r="P440" s="217">
        <f>O440*H440</f>
        <v>0</v>
      </c>
      <c r="Q440" s="217">
        <v>0</v>
      </c>
      <c r="R440" s="217">
        <f>Q440*H440</f>
        <v>0</v>
      </c>
      <c r="S440" s="217">
        <v>0</v>
      </c>
      <c r="T440" s="218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9" t="s">
        <v>153</v>
      </c>
      <c r="AT440" s="219" t="s">
        <v>149</v>
      </c>
      <c r="AU440" s="219" t="s">
        <v>85</v>
      </c>
      <c r="AY440" s="19" t="s">
        <v>147</v>
      </c>
      <c r="BE440" s="220">
        <f>IF(N440="základní",J440,0)</f>
        <v>0</v>
      </c>
      <c r="BF440" s="220">
        <f>IF(N440="snížená",J440,0)</f>
        <v>0</v>
      </c>
      <c r="BG440" s="220">
        <f>IF(N440="zákl. přenesená",J440,0)</f>
        <v>0</v>
      </c>
      <c r="BH440" s="220">
        <f>IF(N440="sníž. přenesená",J440,0)</f>
        <v>0</v>
      </c>
      <c r="BI440" s="220">
        <f>IF(N440="nulová",J440,0)</f>
        <v>0</v>
      </c>
      <c r="BJ440" s="19" t="s">
        <v>83</v>
      </c>
      <c r="BK440" s="220">
        <f>ROUND(I440*H440,2)</f>
        <v>0</v>
      </c>
      <c r="BL440" s="19" t="s">
        <v>153</v>
      </c>
      <c r="BM440" s="219" t="s">
        <v>736</v>
      </c>
    </row>
    <row r="441" s="2" customFormat="1">
      <c r="A441" s="40"/>
      <c r="B441" s="41"/>
      <c r="C441" s="42"/>
      <c r="D441" s="221" t="s">
        <v>155</v>
      </c>
      <c r="E441" s="42"/>
      <c r="F441" s="222" t="s">
        <v>737</v>
      </c>
      <c r="G441" s="42"/>
      <c r="H441" s="42"/>
      <c r="I441" s="223"/>
      <c r="J441" s="42"/>
      <c r="K441" s="42"/>
      <c r="L441" s="46"/>
      <c r="M441" s="224"/>
      <c r="N441" s="225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155</v>
      </c>
      <c r="AU441" s="19" t="s">
        <v>85</v>
      </c>
    </row>
    <row r="442" s="12" customFormat="1" ht="22.8" customHeight="1">
      <c r="A442" s="12"/>
      <c r="B442" s="191"/>
      <c r="C442" s="192"/>
      <c r="D442" s="193" t="s">
        <v>74</v>
      </c>
      <c r="E442" s="205" t="s">
        <v>557</v>
      </c>
      <c r="F442" s="205" t="s">
        <v>768</v>
      </c>
      <c r="G442" s="192"/>
      <c r="H442" s="192"/>
      <c r="I442" s="195"/>
      <c r="J442" s="206">
        <f>BK442</f>
        <v>0</v>
      </c>
      <c r="K442" s="192"/>
      <c r="L442" s="197"/>
      <c r="M442" s="198"/>
      <c r="N442" s="199"/>
      <c r="O442" s="199"/>
      <c r="P442" s="200">
        <f>SUM(P443:P445)</f>
        <v>0</v>
      </c>
      <c r="Q442" s="199"/>
      <c r="R442" s="200">
        <f>SUM(R443:R445)</f>
        <v>0</v>
      </c>
      <c r="S442" s="199"/>
      <c r="T442" s="201">
        <f>SUM(T443:T445)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02" t="s">
        <v>83</v>
      </c>
      <c r="AT442" s="203" t="s">
        <v>74</v>
      </c>
      <c r="AU442" s="203" t="s">
        <v>83</v>
      </c>
      <c r="AY442" s="202" t="s">
        <v>147</v>
      </c>
      <c r="BK442" s="204">
        <f>SUM(BK443:BK445)</f>
        <v>0</v>
      </c>
    </row>
    <row r="443" s="2" customFormat="1" ht="49.05" customHeight="1">
      <c r="A443" s="40"/>
      <c r="B443" s="41"/>
      <c r="C443" s="207" t="s">
        <v>283</v>
      </c>
      <c r="D443" s="207" t="s">
        <v>149</v>
      </c>
      <c r="E443" s="208" t="s">
        <v>770</v>
      </c>
      <c r="F443" s="209" t="s">
        <v>771</v>
      </c>
      <c r="G443" s="210" t="s">
        <v>772</v>
      </c>
      <c r="H443" s="211">
        <v>156</v>
      </c>
      <c r="I443" s="212"/>
      <c r="J443" s="213">
        <f>ROUND(I443*H443,2)</f>
        <v>0</v>
      </c>
      <c r="K443" s="214"/>
      <c r="L443" s="46"/>
      <c r="M443" s="215" t="s">
        <v>19</v>
      </c>
      <c r="N443" s="216" t="s">
        <v>46</v>
      </c>
      <c r="O443" s="86"/>
      <c r="P443" s="217">
        <f>O443*H443</f>
        <v>0</v>
      </c>
      <c r="Q443" s="217">
        <v>0</v>
      </c>
      <c r="R443" s="217">
        <f>Q443*H443</f>
        <v>0</v>
      </c>
      <c r="S443" s="217">
        <v>0</v>
      </c>
      <c r="T443" s="218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9" t="s">
        <v>153</v>
      </c>
      <c r="AT443" s="219" t="s">
        <v>149</v>
      </c>
      <c r="AU443" s="219" t="s">
        <v>85</v>
      </c>
      <c r="AY443" s="19" t="s">
        <v>147</v>
      </c>
      <c r="BE443" s="220">
        <f>IF(N443="základní",J443,0)</f>
        <v>0</v>
      </c>
      <c r="BF443" s="220">
        <f>IF(N443="snížená",J443,0)</f>
        <v>0</v>
      </c>
      <c r="BG443" s="220">
        <f>IF(N443="zákl. přenesená",J443,0)</f>
        <v>0</v>
      </c>
      <c r="BH443" s="220">
        <f>IF(N443="sníž. přenesená",J443,0)</f>
        <v>0</v>
      </c>
      <c r="BI443" s="220">
        <f>IF(N443="nulová",J443,0)</f>
        <v>0</v>
      </c>
      <c r="BJ443" s="19" t="s">
        <v>83</v>
      </c>
      <c r="BK443" s="220">
        <f>ROUND(I443*H443,2)</f>
        <v>0</v>
      </c>
      <c r="BL443" s="19" t="s">
        <v>153</v>
      </c>
      <c r="BM443" s="219" t="s">
        <v>773</v>
      </c>
    </row>
    <row r="444" s="2" customFormat="1">
      <c r="A444" s="40"/>
      <c r="B444" s="41"/>
      <c r="C444" s="42"/>
      <c r="D444" s="239" t="s">
        <v>555</v>
      </c>
      <c r="E444" s="42"/>
      <c r="F444" s="270" t="s">
        <v>556</v>
      </c>
      <c r="G444" s="42"/>
      <c r="H444" s="42"/>
      <c r="I444" s="223"/>
      <c r="J444" s="42"/>
      <c r="K444" s="42"/>
      <c r="L444" s="46"/>
      <c r="M444" s="224"/>
      <c r="N444" s="225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555</v>
      </c>
      <c r="AU444" s="19" t="s">
        <v>85</v>
      </c>
    </row>
    <row r="445" s="13" customFormat="1">
      <c r="A445" s="13"/>
      <c r="B445" s="237"/>
      <c r="C445" s="238"/>
      <c r="D445" s="239" t="s">
        <v>217</v>
      </c>
      <c r="E445" s="258" t="s">
        <v>19</v>
      </c>
      <c r="F445" s="240" t="s">
        <v>1941</v>
      </c>
      <c r="G445" s="238"/>
      <c r="H445" s="241">
        <v>156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217</v>
      </c>
      <c r="AU445" s="247" t="s">
        <v>85</v>
      </c>
      <c r="AV445" s="13" t="s">
        <v>85</v>
      </c>
      <c r="AW445" s="13" t="s">
        <v>37</v>
      </c>
      <c r="AX445" s="13" t="s">
        <v>83</v>
      </c>
      <c r="AY445" s="247" t="s">
        <v>147</v>
      </c>
    </row>
    <row r="446" s="12" customFormat="1" ht="22.8" customHeight="1">
      <c r="A446" s="12"/>
      <c r="B446" s="191"/>
      <c r="C446" s="192"/>
      <c r="D446" s="193" t="s">
        <v>74</v>
      </c>
      <c r="E446" s="205" t="s">
        <v>192</v>
      </c>
      <c r="F446" s="205" t="s">
        <v>775</v>
      </c>
      <c r="G446" s="192"/>
      <c r="H446" s="192"/>
      <c r="I446" s="195"/>
      <c r="J446" s="206">
        <f>BK446</f>
        <v>0</v>
      </c>
      <c r="K446" s="192"/>
      <c r="L446" s="197"/>
      <c r="M446" s="198"/>
      <c r="N446" s="199"/>
      <c r="O446" s="199"/>
      <c r="P446" s="200">
        <f>SUM(P447:P514)</f>
        <v>0</v>
      </c>
      <c r="Q446" s="199"/>
      <c r="R446" s="200">
        <f>SUM(R447:R514)</f>
        <v>0.022680000000000002</v>
      </c>
      <c r="S446" s="199"/>
      <c r="T446" s="201">
        <f>SUM(T447:T514)</f>
        <v>9.2057850000000006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202" t="s">
        <v>83</v>
      </c>
      <c r="AT446" s="203" t="s">
        <v>74</v>
      </c>
      <c r="AU446" s="203" t="s">
        <v>83</v>
      </c>
      <c r="AY446" s="202" t="s">
        <v>147</v>
      </c>
      <c r="BK446" s="204">
        <f>SUM(BK447:BK514)</f>
        <v>0</v>
      </c>
    </row>
    <row r="447" s="2" customFormat="1" ht="44.25" customHeight="1">
      <c r="A447" s="40"/>
      <c r="B447" s="41"/>
      <c r="C447" s="207" t="s">
        <v>302</v>
      </c>
      <c r="D447" s="207" t="s">
        <v>149</v>
      </c>
      <c r="E447" s="208" t="s">
        <v>777</v>
      </c>
      <c r="F447" s="209" t="s">
        <v>778</v>
      </c>
      <c r="G447" s="210" t="s">
        <v>159</v>
      </c>
      <c r="H447" s="211">
        <v>1062</v>
      </c>
      <c r="I447" s="212"/>
      <c r="J447" s="213">
        <f>ROUND(I447*H447,2)</f>
        <v>0</v>
      </c>
      <c r="K447" s="214"/>
      <c r="L447" s="46"/>
      <c r="M447" s="215" t="s">
        <v>19</v>
      </c>
      <c r="N447" s="216" t="s">
        <v>46</v>
      </c>
      <c r="O447" s="86"/>
      <c r="P447" s="217">
        <f>O447*H447</f>
        <v>0</v>
      </c>
      <c r="Q447" s="217">
        <v>0</v>
      </c>
      <c r="R447" s="217">
        <f>Q447*H447</f>
        <v>0</v>
      </c>
      <c r="S447" s="217">
        <v>0</v>
      </c>
      <c r="T447" s="218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9" t="s">
        <v>153</v>
      </c>
      <c r="AT447" s="219" t="s">
        <v>149</v>
      </c>
      <c r="AU447" s="219" t="s">
        <v>85</v>
      </c>
      <c r="AY447" s="19" t="s">
        <v>147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19" t="s">
        <v>83</v>
      </c>
      <c r="BK447" s="220">
        <f>ROUND(I447*H447,2)</f>
        <v>0</v>
      </c>
      <c r="BL447" s="19" t="s">
        <v>153</v>
      </c>
      <c r="BM447" s="219" t="s">
        <v>779</v>
      </c>
    </row>
    <row r="448" s="2" customFormat="1">
      <c r="A448" s="40"/>
      <c r="B448" s="41"/>
      <c r="C448" s="42"/>
      <c r="D448" s="221" t="s">
        <v>155</v>
      </c>
      <c r="E448" s="42"/>
      <c r="F448" s="222" t="s">
        <v>780</v>
      </c>
      <c r="G448" s="42"/>
      <c r="H448" s="42"/>
      <c r="I448" s="223"/>
      <c r="J448" s="42"/>
      <c r="K448" s="42"/>
      <c r="L448" s="46"/>
      <c r="M448" s="224"/>
      <c r="N448" s="225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155</v>
      </c>
      <c r="AU448" s="19" t="s">
        <v>85</v>
      </c>
    </row>
    <row r="449" s="14" customFormat="1">
      <c r="A449" s="14"/>
      <c r="B449" s="248"/>
      <c r="C449" s="249"/>
      <c r="D449" s="239" t="s">
        <v>217</v>
      </c>
      <c r="E449" s="250" t="s">
        <v>19</v>
      </c>
      <c r="F449" s="251" t="s">
        <v>291</v>
      </c>
      <c r="G449" s="249"/>
      <c r="H449" s="250" t="s">
        <v>19</v>
      </c>
      <c r="I449" s="252"/>
      <c r="J449" s="249"/>
      <c r="K449" s="249"/>
      <c r="L449" s="253"/>
      <c r="M449" s="254"/>
      <c r="N449" s="255"/>
      <c r="O449" s="255"/>
      <c r="P449" s="255"/>
      <c r="Q449" s="255"/>
      <c r="R449" s="255"/>
      <c r="S449" s="255"/>
      <c r="T449" s="25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7" t="s">
        <v>217</v>
      </c>
      <c r="AU449" s="257" t="s">
        <v>85</v>
      </c>
      <c r="AV449" s="14" t="s">
        <v>83</v>
      </c>
      <c r="AW449" s="14" t="s">
        <v>37</v>
      </c>
      <c r="AX449" s="14" t="s">
        <v>75</v>
      </c>
      <c r="AY449" s="257" t="s">
        <v>147</v>
      </c>
    </row>
    <row r="450" s="13" customFormat="1">
      <c r="A450" s="13"/>
      <c r="B450" s="237"/>
      <c r="C450" s="238"/>
      <c r="D450" s="239" t="s">
        <v>217</v>
      </c>
      <c r="E450" s="258" t="s">
        <v>19</v>
      </c>
      <c r="F450" s="240" t="s">
        <v>1942</v>
      </c>
      <c r="G450" s="238"/>
      <c r="H450" s="241">
        <v>211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217</v>
      </c>
      <c r="AU450" s="247" t="s">
        <v>85</v>
      </c>
      <c r="AV450" s="13" t="s">
        <v>85</v>
      </c>
      <c r="AW450" s="13" t="s">
        <v>37</v>
      </c>
      <c r="AX450" s="13" t="s">
        <v>75</v>
      </c>
      <c r="AY450" s="247" t="s">
        <v>147</v>
      </c>
    </row>
    <row r="451" s="14" customFormat="1">
      <c r="A451" s="14"/>
      <c r="B451" s="248"/>
      <c r="C451" s="249"/>
      <c r="D451" s="239" t="s">
        <v>217</v>
      </c>
      <c r="E451" s="250" t="s">
        <v>19</v>
      </c>
      <c r="F451" s="251" t="s">
        <v>315</v>
      </c>
      <c r="G451" s="249"/>
      <c r="H451" s="250" t="s">
        <v>19</v>
      </c>
      <c r="I451" s="252"/>
      <c r="J451" s="249"/>
      <c r="K451" s="249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217</v>
      </c>
      <c r="AU451" s="257" t="s">
        <v>85</v>
      </c>
      <c r="AV451" s="14" t="s">
        <v>83</v>
      </c>
      <c r="AW451" s="14" t="s">
        <v>37</v>
      </c>
      <c r="AX451" s="14" t="s">
        <v>75</v>
      </c>
      <c r="AY451" s="257" t="s">
        <v>147</v>
      </c>
    </row>
    <row r="452" s="13" customFormat="1">
      <c r="A452" s="13"/>
      <c r="B452" s="237"/>
      <c r="C452" s="238"/>
      <c r="D452" s="239" t="s">
        <v>217</v>
      </c>
      <c r="E452" s="258" t="s">
        <v>19</v>
      </c>
      <c r="F452" s="240" t="s">
        <v>1943</v>
      </c>
      <c r="G452" s="238"/>
      <c r="H452" s="241">
        <v>320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217</v>
      </c>
      <c r="AU452" s="247" t="s">
        <v>85</v>
      </c>
      <c r="AV452" s="13" t="s">
        <v>85</v>
      </c>
      <c r="AW452" s="13" t="s">
        <v>37</v>
      </c>
      <c r="AX452" s="13" t="s">
        <v>75</v>
      </c>
      <c r="AY452" s="247" t="s">
        <v>147</v>
      </c>
    </row>
    <row r="453" s="14" customFormat="1">
      <c r="A453" s="14"/>
      <c r="B453" s="248"/>
      <c r="C453" s="249"/>
      <c r="D453" s="239" t="s">
        <v>217</v>
      </c>
      <c r="E453" s="250" t="s">
        <v>19</v>
      </c>
      <c r="F453" s="251" t="s">
        <v>295</v>
      </c>
      <c r="G453" s="249"/>
      <c r="H453" s="250" t="s">
        <v>19</v>
      </c>
      <c r="I453" s="252"/>
      <c r="J453" s="249"/>
      <c r="K453" s="249"/>
      <c r="L453" s="253"/>
      <c r="M453" s="254"/>
      <c r="N453" s="255"/>
      <c r="O453" s="255"/>
      <c r="P453" s="255"/>
      <c r="Q453" s="255"/>
      <c r="R453" s="255"/>
      <c r="S453" s="255"/>
      <c r="T453" s="25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7" t="s">
        <v>217</v>
      </c>
      <c r="AU453" s="257" t="s">
        <v>85</v>
      </c>
      <c r="AV453" s="14" t="s">
        <v>83</v>
      </c>
      <c r="AW453" s="14" t="s">
        <v>37</v>
      </c>
      <c r="AX453" s="14" t="s">
        <v>75</v>
      </c>
      <c r="AY453" s="257" t="s">
        <v>147</v>
      </c>
    </row>
    <row r="454" s="13" customFormat="1">
      <c r="A454" s="13"/>
      <c r="B454" s="237"/>
      <c r="C454" s="238"/>
      <c r="D454" s="239" t="s">
        <v>217</v>
      </c>
      <c r="E454" s="258" t="s">
        <v>19</v>
      </c>
      <c r="F454" s="240" t="s">
        <v>1943</v>
      </c>
      <c r="G454" s="238"/>
      <c r="H454" s="241">
        <v>320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217</v>
      </c>
      <c r="AU454" s="247" t="s">
        <v>85</v>
      </c>
      <c r="AV454" s="13" t="s">
        <v>85</v>
      </c>
      <c r="AW454" s="13" t="s">
        <v>37</v>
      </c>
      <c r="AX454" s="13" t="s">
        <v>75</v>
      </c>
      <c r="AY454" s="247" t="s">
        <v>147</v>
      </c>
    </row>
    <row r="455" s="14" customFormat="1">
      <c r="A455" s="14"/>
      <c r="B455" s="248"/>
      <c r="C455" s="249"/>
      <c r="D455" s="239" t="s">
        <v>217</v>
      </c>
      <c r="E455" s="250" t="s">
        <v>19</v>
      </c>
      <c r="F455" s="251" t="s">
        <v>288</v>
      </c>
      <c r="G455" s="249"/>
      <c r="H455" s="250" t="s">
        <v>19</v>
      </c>
      <c r="I455" s="252"/>
      <c r="J455" s="249"/>
      <c r="K455" s="249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217</v>
      </c>
      <c r="AU455" s="257" t="s">
        <v>85</v>
      </c>
      <c r="AV455" s="14" t="s">
        <v>83</v>
      </c>
      <c r="AW455" s="14" t="s">
        <v>37</v>
      </c>
      <c r="AX455" s="14" t="s">
        <v>75</v>
      </c>
      <c r="AY455" s="257" t="s">
        <v>147</v>
      </c>
    </row>
    <row r="456" s="13" customFormat="1">
      <c r="A456" s="13"/>
      <c r="B456" s="237"/>
      <c r="C456" s="238"/>
      <c r="D456" s="239" t="s">
        <v>217</v>
      </c>
      <c r="E456" s="258" t="s">
        <v>19</v>
      </c>
      <c r="F456" s="240" t="s">
        <v>1942</v>
      </c>
      <c r="G456" s="238"/>
      <c r="H456" s="241">
        <v>211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217</v>
      </c>
      <c r="AU456" s="247" t="s">
        <v>85</v>
      </c>
      <c r="AV456" s="13" t="s">
        <v>85</v>
      </c>
      <c r="AW456" s="13" t="s">
        <v>37</v>
      </c>
      <c r="AX456" s="13" t="s">
        <v>75</v>
      </c>
      <c r="AY456" s="247" t="s">
        <v>147</v>
      </c>
    </row>
    <row r="457" s="15" customFormat="1">
      <c r="A457" s="15"/>
      <c r="B457" s="259"/>
      <c r="C457" s="260"/>
      <c r="D457" s="239" t="s">
        <v>217</v>
      </c>
      <c r="E457" s="261" t="s">
        <v>19</v>
      </c>
      <c r="F457" s="262" t="s">
        <v>233</v>
      </c>
      <c r="G457" s="260"/>
      <c r="H457" s="263">
        <v>1062</v>
      </c>
      <c r="I457" s="264"/>
      <c r="J457" s="260"/>
      <c r="K457" s="260"/>
      <c r="L457" s="265"/>
      <c r="M457" s="266"/>
      <c r="N457" s="267"/>
      <c r="O457" s="267"/>
      <c r="P457" s="267"/>
      <c r="Q457" s="267"/>
      <c r="R457" s="267"/>
      <c r="S457" s="267"/>
      <c r="T457" s="268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9" t="s">
        <v>217</v>
      </c>
      <c r="AU457" s="269" t="s">
        <v>85</v>
      </c>
      <c r="AV457" s="15" t="s">
        <v>153</v>
      </c>
      <c r="AW457" s="15" t="s">
        <v>37</v>
      </c>
      <c r="AX457" s="15" t="s">
        <v>83</v>
      </c>
      <c r="AY457" s="269" t="s">
        <v>147</v>
      </c>
    </row>
    <row r="458" s="2" customFormat="1" ht="49.05" customHeight="1">
      <c r="A458" s="40"/>
      <c r="B458" s="41"/>
      <c r="C458" s="207" t="s">
        <v>307</v>
      </c>
      <c r="D458" s="207" t="s">
        <v>149</v>
      </c>
      <c r="E458" s="208" t="s">
        <v>787</v>
      </c>
      <c r="F458" s="209" t="s">
        <v>788</v>
      </c>
      <c r="G458" s="210" t="s">
        <v>159</v>
      </c>
      <c r="H458" s="211">
        <v>95580</v>
      </c>
      <c r="I458" s="212"/>
      <c r="J458" s="213">
        <f>ROUND(I458*H458,2)</f>
        <v>0</v>
      </c>
      <c r="K458" s="214"/>
      <c r="L458" s="46"/>
      <c r="M458" s="215" t="s">
        <v>19</v>
      </c>
      <c r="N458" s="216" t="s">
        <v>46</v>
      </c>
      <c r="O458" s="86"/>
      <c r="P458" s="217">
        <f>O458*H458</f>
        <v>0</v>
      </c>
      <c r="Q458" s="217">
        <v>0</v>
      </c>
      <c r="R458" s="217">
        <f>Q458*H458</f>
        <v>0</v>
      </c>
      <c r="S458" s="217">
        <v>0</v>
      </c>
      <c r="T458" s="218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9" t="s">
        <v>153</v>
      </c>
      <c r="AT458" s="219" t="s">
        <v>149</v>
      </c>
      <c r="AU458" s="219" t="s">
        <v>85</v>
      </c>
      <c r="AY458" s="19" t="s">
        <v>147</v>
      </c>
      <c r="BE458" s="220">
        <f>IF(N458="základní",J458,0)</f>
        <v>0</v>
      </c>
      <c r="BF458" s="220">
        <f>IF(N458="snížená",J458,0)</f>
        <v>0</v>
      </c>
      <c r="BG458" s="220">
        <f>IF(N458="zákl. přenesená",J458,0)</f>
        <v>0</v>
      </c>
      <c r="BH458" s="220">
        <f>IF(N458="sníž. přenesená",J458,0)</f>
        <v>0</v>
      </c>
      <c r="BI458" s="220">
        <f>IF(N458="nulová",J458,0)</f>
        <v>0</v>
      </c>
      <c r="BJ458" s="19" t="s">
        <v>83</v>
      </c>
      <c r="BK458" s="220">
        <f>ROUND(I458*H458,2)</f>
        <v>0</v>
      </c>
      <c r="BL458" s="19" t="s">
        <v>153</v>
      </c>
      <c r="BM458" s="219" t="s">
        <v>789</v>
      </c>
    </row>
    <row r="459" s="2" customFormat="1">
      <c r="A459" s="40"/>
      <c r="B459" s="41"/>
      <c r="C459" s="42"/>
      <c r="D459" s="221" t="s">
        <v>155</v>
      </c>
      <c r="E459" s="42"/>
      <c r="F459" s="222" t="s">
        <v>790</v>
      </c>
      <c r="G459" s="42"/>
      <c r="H459" s="42"/>
      <c r="I459" s="223"/>
      <c r="J459" s="42"/>
      <c r="K459" s="42"/>
      <c r="L459" s="46"/>
      <c r="M459" s="224"/>
      <c r="N459" s="225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155</v>
      </c>
      <c r="AU459" s="19" t="s">
        <v>85</v>
      </c>
    </row>
    <row r="460" s="14" customFormat="1">
      <c r="A460" s="14"/>
      <c r="B460" s="248"/>
      <c r="C460" s="249"/>
      <c r="D460" s="239" t="s">
        <v>217</v>
      </c>
      <c r="E460" s="250" t="s">
        <v>19</v>
      </c>
      <c r="F460" s="251" t="s">
        <v>1944</v>
      </c>
      <c r="G460" s="249"/>
      <c r="H460" s="250" t="s">
        <v>19</v>
      </c>
      <c r="I460" s="252"/>
      <c r="J460" s="249"/>
      <c r="K460" s="249"/>
      <c r="L460" s="253"/>
      <c r="M460" s="254"/>
      <c r="N460" s="255"/>
      <c r="O460" s="255"/>
      <c r="P460" s="255"/>
      <c r="Q460" s="255"/>
      <c r="R460" s="255"/>
      <c r="S460" s="255"/>
      <c r="T460" s="25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7" t="s">
        <v>217</v>
      </c>
      <c r="AU460" s="257" t="s">
        <v>85</v>
      </c>
      <c r="AV460" s="14" t="s">
        <v>83</v>
      </c>
      <c r="AW460" s="14" t="s">
        <v>37</v>
      </c>
      <c r="AX460" s="14" t="s">
        <v>75</v>
      </c>
      <c r="AY460" s="257" t="s">
        <v>147</v>
      </c>
    </row>
    <row r="461" s="13" customFormat="1">
      <c r="A461" s="13"/>
      <c r="B461" s="237"/>
      <c r="C461" s="238"/>
      <c r="D461" s="239" t="s">
        <v>217</v>
      </c>
      <c r="E461" s="258" t="s">
        <v>19</v>
      </c>
      <c r="F461" s="240" t="s">
        <v>1945</v>
      </c>
      <c r="G461" s="238"/>
      <c r="H461" s="241">
        <v>95580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217</v>
      </c>
      <c r="AU461" s="247" t="s">
        <v>85</v>
      </c>
      <c r="AV461" s="13" t="s">
        <v>85</v>
      </c>
      <c r="AW461" s="13" t="s">
        <v>37</v>
      </c>
      <c r="AX461" s="13" t="s">
        <v>83</v>
      </c>
      <c r="AY461" s="247" t="s">
        <v>147</v>
      </c>
    </row>
    <row r="462" s="2" customFormat="1" ht="44.25" customHeight="1">
      <c r="A462" s="40"/>
      <c r="B462" s="41"/>
      <c r="C462" s="207" t="s">
        <v>321</v>
      </c>
      <c r="D462" s="207" t="s">
        <v>149</v>
      </c>
      <c r="E462" s="208" t="s">
        <v>794</v>
      </c>
      <c r="F462" s="209" t="s">
        <v>795</v>
      </c>
      <c r="G462" s="210" t="s">
        <v>159</v>
      </c>
      <c r="H462" s="211">
        <v>1062</v>
      </c>
      <c r="I462" s="212"/>
      <c r="J462" s="213">
        <f>ROUND(I462*H462,2)</f>
        <v>0</v>
      </c>
      <c r="K462" s="214"/>
      <c r="L462" s="46"/>
      <c r="M462" s="215" t="s">
        <v>19</v>
      </c>
      <c r="N462" s="216" t="s">
        <v>46</v>
      </c>
      <c r="O462" s="86"/>
      <c r="P462" s="217">
        <f>O462*H462</f>
        <v>0</v>
      </c>
      <c r="Q462" s="217">
        <v>0</v>
      </c>
      <c r="R462" s="217">
        <f>Q462*H462</f>
        <v>0</v>
      </c>
      <c r="S462" s="217">
        <v>0</v>
      </c>
      <c r="T462" s="218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9" t="s">
        <v>153</v>
      </c>
      <c r="AT462" s="219" t="s">
        <v>149</v>
      </c>
      <c r="AU462" s="219" t="s">
        <v>85</v>
      </c>
      <c r="AY462" s="19" t="s">
        <v>147</v>
      </c>
      <c r="BE462" s="220">
        <f>IF(N462="základní",J462,0)</f>
        <v>0</v>
      </c>
      <c r="BF462" s="220">
        <f>IF(N462="snížená",J462,0)</f>
        <v>0</v>
      </c>
      <c r="BG462" s="220">
        <f>IF(N462="zákl. přenesená",J462,0)</f>
        <v>0</v>
      </c>
      <c r="BH462" s="220">
        <f>IF(N462="sníž. přenesená",J462,0)</f>
        <v>0</v>
      </c>
      <c r="BI462" s="220">
        <f>IF(N462="nulová",J462,0)</f>
        <v>0</v>
      </c>
      <c r="BJ462" s="19" t="s">
        <v>83</v>
      </c>
      <c r="BK462" s="220">
        <f>ROUND(I462*H462,2)</f>
        <v>0</v>
      </c>
      <c r="BL462" s="19" t="s">
        <v>153</v>
      </c>
      <c r="BM462" s="219" t="s">
        <v>796</v>
      </c>
    </row>
    <row r="463" s="2" customFormat="1">
      <c r="A463" s="40"/>
      <c r="B463" s="41"/>
      <c r="C463" s="42"/>
      <c r="D463" s="221" t="s">
        <v>155</v>
      </c>
      <c r="E463" s="42"/>
      <c r="F463" s="222" t="s">
        <v>797</v>
      </c>
      <c r="G463" s="42"/>
      <c r="H463" s="42"/>
      <c r="I463" s="223"/>
      <c r="J463" s="42"/>
      <c r="K463" s="42"/>
      <c r="L463" s="46"/>
      <c r="M463" s="224"/>
      <c r="N463" s="225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155</v>
      </c>
      <c r="AU463" s="19" t="s">
        <v>85</v>
      </c>
    </row>
    <row r="464" s="13" customFormat="1">
      <c r="A464" s="13"/>
      <c r="B464" s="237"/>
      <c r="C464" s="238"/>
      <c r="D464" s="239" t="s">
        <v>217</v>
      </c>
      <c r="E464" s="258" t="s">
        <v>19</v>
      </c>
      <c r="F464" s="240" t="s">
        <v>1946</v>
      </c>
      <c r="G464" s="238"/>
      <c r="H464" s="241">
        <v>1062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217</v>
      </c>
      <c r="AU464" s="247" t="s">
        <v>85</v>
      </c>
      <c r="AV464" s="13" t="s">
        <v>85</v>
      </c>
      <c r="AW464" s="13" t="s">
        <v>37</v>
      </c>
      <c r="AX464" s="13" t="s">
        <v>83</v>
      </c>
      <c r="AY464" s="247" t="s">
        <v>147</v>
      </c>
    </row>
    <row r="465" s="2" customFormat="1" ht="24.15" customHeight="1">
      <c r="A465" s="40"/>
      <c r="B465" s="41"/>
      <c r="C465" s="207" t="s">
        <v>371</v>
      </c>
      <c r="D465" s="207" t="s">
        <v>149</v>
      </c>
      <c r="E465" s="208" t="s">
        <v>800</v>
      </c>
      <c r="F465" s="209" t="s">
        <v>801</v>
      </c>
      <c r="G465" s="210" t="s">
        <v>159</v>
      </c>
      <c r="H465" s="211">
        <v>1062</v>
      </c>
      <c r="I465" s="212"/>
      <c r="J465" s="213">
        <f>ROUND(I465*H465,2)</f>
        <v>0</v>
      </c>
      <c r="K465" s="214"/>
      <c r="L465" s="46"/>
      <c r="M465" s="215" t="s">
        <v>19</v>
      </c>
      <c r="N465" s="216" t="s">
        <v>46</v>
      </c>
      <c r="O465" s="86"/>
      <c r="P465" s="217">
        <f>O465*H465</f>
        <v>0</v>
      </c>
      <c r="Q465" s="217">
        <v>0</v>
      </c>
      <c r="R465" s="217">
        <f>Q465*H465</f>
        <v>0</v>
      </c>
      <c r="S465" s="217">
        <v>0</v>
      </c>
      <c r="T465" s="218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9" t="s">
        <v>153</v>
      </c>
      <c r="AT465" s="219" t="s">
        <v>149</v>
      </c>
      <c r="AU465" s="219" t="s">
        <v>85</v>
      </c>
      <c r="AY465" s="19" t="s">
        <v>147</v>
      </c>
      <c r="BE465" s="220">
        <f>IF(N465="základní",J465,0)</f>
        <v>0</v>
      </c>
      <c r="BF465" s="220">
        <f>IF(N465="snížená",J465,0)</f>
        <v>0</v>
      </c>
      <c r="BG465" s="220">
        <f>IF(N465="zákl. přenesená",J465,0)</f>
        <v>0</v>
      </c>
      <c r="BH465" s="220">
        <f>IF(N465="sníž. přenesená",J465,0)</f>
        <v>0</v>
      </c>
      <c r="BI465" s="220">
        <f>IF(N465="nulová",J465,0)</f>
        <v>0</v>
      </c>
      <c r="BJ465" s="19" t="s">
        <v>83</v>
      </c>
      <c r="BK465" s="220">
        <f>ROUND(I465*H465,2)</f>
        <v>0</v>
      </c>
      <c r="BL465" s="19" t="s">
        <v>153</v>
      </c>
      <c r="BM465" s="219" t="s">
        <v>802</v>
      </c>
    </row>
    <row r="466" s="2" customFormat="1">
      <c r="A466" s="40"/>
      <c r="B466" s="41"/>
      <c r="C466" s="42"/>
      <c r="D466" s="221" t="s">
        <v>155</v>
      </c>
      <c r="E466" s="42"/>
      <c r="F466" s="222" t="s">
        <v>803</v>
      </c>
      <c r="G466" s="42"/>
      <c r="H466" s="42"/>
      <c r="I466" s="223"/>
      <c r="J466" s="42"/>
      <c r="K466" s="42"/>
      <c r="L466" s="46"/>
      <c r="M466" s="224"/>
      <c r="N466" s="225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155</v>
      </c>
      <c r="AU466" s="19" t="s">
        <v>85</v>
      </c>
    </row>
    <row r="467" s="14" customFormat="1">
      <c r="A467" s="14"/>
      <c r="B467" s="248"/>
      <c r="C467" s="249"/>
      <c r="D467" s="239" t="s">
        <v>217</v>
      </c>
      <c r="E467" s="250" t="s">
        <v>19</v>
      </c>
      <c r="F467" s="251" t="s">
        <v>291</v>
      </c>
      <c r="G467" s="249"/>
      <c r="H467" s="250" t="s">
        <v>19</v>
      </c>
      <c r="I467" s="252"/>
      <c r="J467" s="249"/>
      <c r="K467" s="249"/>
      <c r="L467" s="253"/>
      <c r="M467" s="254"/>
      <c r="N467" s="255"/>
      <c r="O467" s="255"/>
      <c r="P467" s="255"/>
      <c r="Q467" s="255"/>
      <c r="R467" s="255"/>
      <c r="S467" s="255"/>
      <c r="T467" s="25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7" t="s">
        <v>217</v>
      </c>
      <c r="AU467" s="257" t="s">
        <v>85</v>
      </c>
      <c r="AV467" s="14" t="s">
        <v>83</v>
      </c>
      <c r="AW467" s="14" t="s">
        <v>37</v>
      </c>
      <c r="AX467" s="14" t="s">
        <v>75</v>
      </c>
      <c r="AY467" s="257" t="s">
        <v>147</v>
      </c>
    </row>
    <row r="468" s="13" customFormat="1">
      <c r="A468" s="13"/>
      <c r="B468" s="237"/>
      <c r="C468" s="238"/>
      <c r="D468" s="239" t="s">
        <v>217</v>
      </c>
      <c r="E468" s="258" t="s">
        <v>19</v>
      </c>
      <c r="F468" s="240" t="s">
        <v>1942</v>
      </c>
      <c r="G468" s="238"/>
      <c r="H468" s="241">
        <v>211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217</v>
      </c>
      <c r="AU468" s="247" t="s">
        <v>85</v>
      </c>
      <c r="AV468" s="13" t="s">
        <v>85</v>
      </c>
      <c r="AW468" s="13" t="s">
        <v>37</v>
      </c>
      <c r="AX468" s="13" t="s">
        <v>75</v>
      </c>
      <c r="AY468" s="247" t="s">
        <v>147</v>
      </c>
    </row>
    <row r="469" s="14" customFormat="1">
      <c r="A469" s="14"/>
      <c r="B469" s="248"/>
      <c r="C469" s="249"/>
      <c r="D469" s="239" t="s">
        <v>217</v>
      </c>
      <c r="E469" s="250" t="s">
        <v>19</v>
      </c>
      <c r="F469" s="251" t="s">
        <v>315</v>
      </c>
      <c r="G469" s="249"/>
      <c r="H469" s="250" t="s">
        <v>19</v>
      </c>
      <c r="I469" s="252"/>
      <c r="J469" s="249"/>
      <c r="K469" s="249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217</v>
      </c>
      <c r="AU469" s="257" t="s">
        <v>85</v>
      </c>
      <c r="AV469" s="14" t="s">
        <v>83</v>
      </c>
      <c r="AW469" s="14" t="s">
        <v>37</v>
      </c>
      <c r="AX469" s="14" t="s">
        <v>75</v>
      </c>
      <c r="AY469" s="257" t="s">
        <v>147</v>
      </c>
    </row>
    <row r="470" s="13" customFormat="1">
      <c r="A470" s="13"/>
      <c r="B470" s="237"/>
      <c r="C470" s="238"/>
      <c r="D470" s="239" t="s">
        <v>217</v>
      </c>
      <c r="E470" s="258" t="s">
        <v>19</v>
      </c>
      <c r="F470" s="240" t="s">
        <v>1943</v>
      </c>
      <c r="G470" s="238"/>
      <c r="H470" s="241">
        <v>320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217</v>
      </c>
      <c r="AU470" s="247" t="s">
        <v>85</v>
      </c>
      <c r="AV470" s="13" t="s">
        <v>85</v>
      </c>
      <c r="AW470" s="13" t="s">
        <v>37</v>
      </c>
      <c r="AX470" s="13" t="s">
        <v>75</v>
      </c>
      <c r="AY470" s="247" t="s">
        <v>147</v>
      </c>
    </row>
    <row r="471" s="14" customFormat="1">
      <c r="A471" s="14"/>
      <c r="B471" s="248"/>
      <c r="C471" s="249"/>
      <c r="D471" s="239" t="s">
        <v>217</v>
      </c>
      <c r="E471" s="250" t="s">
        <v>19</v>
      </c>
      <c r="F471" s="251" t="s">
        <v>295</v>
      </c>
      <c r="G471" s="249"/>
      <c r="H471" s="250" t="s">
        <v>19</v>
      </c>
      <c r="I471" s="252"/>
      <c r="J471" s="249"/>
      <c r="K471" s="249"/>
      <c r="L471" s="253"/>
      <c r="M471" s="254"/>
      <c r="N471" s="255"/>
      <c r="O471" s="255"/>
      <c r="P471" s="255"/>
      <c r="Q471" s="255"/>
      <c r="R471" s="255"/>
      <c r="S471" s="255"/>
      <c r="T471" s="25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7" t="s">
        <v>217</v>
      </c>
      <c r="AU471" s="257" t="s">
        <v>85</v>
      </c>
      <c r="AV471" s="14" t="s">
        <v>83</v>
      </c>
      <c r="AW471" s="14" t="s">
        <v>37</v>
      </c>
      <c r="AX471" s="14" t="s">
        <v>75</v>
      </c>
      <c r="AY471" s="257" t="s">
        <v>147</v>
      </c>
    </row>
    <row r="472" s="13" customFormat="1">
      <c r="A472" s="13"/>
      <c r="B472" s="237"/>
      <c r="C472" s="238"/>
      <c r="D472" s="239" t="s">
        <v>217</v>
      </c>
      <c r="E472" s="258" t="s">
        <v>19</v>
      </c>
      <c r="F472" s="240" t="s">
        <v>1943</v>
      </c>
      <c r="G472" s="238"/>
      <c r="H472" s="241">
        <v>320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217</v>
      </c>
      <c r="AU472" s="247" t="s">
        <v>85</v>
      </c>
      <c r="AV472" s="13" t="s">
        <v>85</v>
      </c>
      <c r="AW472" s="13" t="s">
        <v>37</v>
      </c>
      <c r="AX472" s="13" t="s">
        <v>75</v>
      </c>
      <c r="AY472" s="247" t="s">
        <v>147</v>
      </c>
    </row>
    <row r="473" s="14" customFormat="1">
      <c r="A473" s="14"/>
      <c r="B473" s="248"/>
      <c r="C473" s="249"/>
      <c r="D473" s="239" t="s">
        <v>217</v>
      </c>
      <c r="E473" s="250" t="s">
        <v>19</v>
      </c>
      <c r="F473" s="251" t="s">
        <v>288</v>
      </c>
      <c r="G473" s="249"/>
      <c r="H473" s="250" t="s">
        <v>19</v>
      </c>
      <c r="I473" s="252"/>
      <c r="J473" s="249"/>
      <c r="K473" s="249"/>
      <c r="L473" s="253"/>
      <c r="M473" s="254"/>
      <c r="N473" s="255"/>
      <c r="O473" s="255"/>
      <c r="P473" s="255"/>
      <c r="Q473" s="255"/>
      <c r="R473" s="255"/>
      <c r="S473" s="255"/>
      <c r="T473" s="25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7" t="s">
        <v>217</v>
      </c>
      <c r="AU473" s="257" t="s">
        <v>85</v>
      </c>
      <c r="AV473" s="14" t="s">
        <v>83</v>
      </c>
      <c r="AW473" s="14" t="s">
        <v>37</v>
      </c>
      <c r="AX473" s="14" t="s">
        <v>75</v>
      </c>
      <c r="AY473" s="257" t="s">
        <v>147</v>
      </c>
    </row>
    <row r="474" s="13" customFormat="1">
      <c r="A474" s="13"/>
      <c r="B474" s="237"/>
      <c r="C474" s="238"/>
      <c r="D474" s="239" t="s">
        <v>217</v>
      </c>
      <c r="E474" s="258" t="s">
        <v>19</v>
      </c>
      <c r="F474" s="240" t="s">
        <v>1942</v>
      </c>
      <c r="G474" s="238"/>
      <c r="H474" s="241">
        <v>211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217</v>
      </c>
      <c r="AU474" s="247" t="s">
        <v>85</v>
      </c>
      <c r="AV474" s="13" t="s">
        <v>85</v>
      </c>
      <c r="AW474" s="13" t="s">
        <v>37</v>
      </c>
      <c r="AX474" s="13" t="s">
        <v>75</v>
      </c>
      <c r="AY474" s="247" t="s">
        <v>147</v>
      </c>
    </row>
    <row r="475" s="15" customFormat="1">
      <c r="A475" s="15"/>
      <c r="B475" s="259"/>
      <c r="C475" s="260"/>
      <c r="D475" s="239" t="s">
        <v>217</v>
      </c>
      <c r="E475" s="261" t="s">
        <v>19</v>
      </c>
      <c r="F475" s="262" t="s">
        <v>233</v>
      </c>
      <c r="G475" s="260"/>
      <c r="H475" s="263">
        <v>1062</v>
      </c>
      <c r="I475" s="264"/>
      <c r="J475" s="260"/>
      <c r="K475" s="260"/>
      <c r="L475" s="265"/>
      <c r="M475" s="266"/>
      <c r="N475" s="267"/>
      <c r="O475" s="267"/>
      <c r="P475" s="267"/>
      <c r="Q475" s="267"/>
      <c r="R475" s="267"/>
      <c r="S475" s="267"/>
      <c r="T475" s="268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9" t="s">
        <v>217</v>
      </c>
      <c r="AU475" s="269" t="s">
        <v>85</v>
      </c>
      <c r="AV475" s="15" t="s">
        <v>153</v>
      </c>
      <c r="AW475" s="15" t="s">
        <v>37</v>
      </c>
      <c r="AX475" s="15" t="s">
        <v>83</v>
      </c>
      <c r="AY475" s="269" t="s">
        <v>147</v>
      </c>
    </row>
    <row r="476" s="2" customFormat="1" ht="33" customHeight="1">
      <c r="A476" s="40"/>
      <c r="B476" s="41"/>
      <c r="C476" s="207" t="s">
        <v>376</v>
      </c>
      <c r="D476" s="207" t="s">
        <v>149</v>
      </c>
      <c r="E476" s="208" t="s">
        <v>805</v>
      </c>
      <c r="F476" s="209" t="s">
        <v>806</v>
      </c>
      <c r="G476" s="210" t="s">
        <v>159</v>
      </c>
      <c r="H476" s="211">
        <v>955800</v>
      </c>
      <c r="I476" s="212"/>
      <c r="J476" s="213">
        <f>ROUND(I476*H476,2)</f>
        <v>0</v>
      </c>
      <c r="K476" s="214"/>
      <c r="L476" s="46"/>
      <c r="M476" s="215" t="s">
        <v>19</v>
      </c>
      <c r="N476" s="216" t="s">
        <v>46</v>
      </c>
      <c r="O476" s="86"/>
      <c r="P476" s="217">
        <f>O476*H476</f>
        <v>0</v>
      </c>
      <c r="Q476" s="217">
        <v>0</v>
      </c>
      <c r="R476" s="217">
        <f>Q476*H476</f>
        <v>0</v>
      </c>
      <c r="S476" s="217">
        <v>0</v>
      </c>
      <c r="T476" s="218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9" t="s">
        <v>153</v>
      </c>
      <c r="AT476" s="219" t="s">
        <v>149</v>
      </c>
      <c r="AU476" s="219" t="s">
        <v>85</v>
      </c>
      <c r="AY476" s="19" t="s">
        <v>147</v>
      </c>
      <c r="BE476" s="220">
        <f>IF(N476="základní",J476,0)</f>
        <v>0</v>
      </c>
      <c r="BF476" s="220">
        <f>IF(N476="snížená",J476,0)</f>
        <v>0</v>
      </c>
      <c r="BG476" s="220">
        <f>IF(N476="zákl. přenesená",J476,0)</f>
        <v>0</v>
      </c>
      <c r="BH476" s="220">
        <f>IF(N476="sníž. přenesená",J476,0)</f>
        <v>0</v>
      </c>
      <c r="BI476" s="220">
        <f>IF(N476="nulová",J476,0)</f>
        <v>0</v>
      </c>
      <c r="BJ476" s="19" t="s">
        <v>83</v>
      </c>
      <c r="BK476" s="220">
        <f>ROUND(I476*H476,2)</f>
        <v>0</v>
      </c>
      <c r="BL476" s="19" t="s">
        <v>153</v>
      </c>
      <c r="BM476" s="219" t="s">
        <v>807</v>
      </c>
    </row>
    <row r="477" s="2" customFormat="1">
      <c r="A477" s="40"/>
      <c r="B477" s="41"/>
      <c r="C477" s="42"/>
      <c r="D477" s="221" t="s">
        <v>155</v>
      </c>
      <c r="E477" s="42"/>
      <c r="F477" s="222" t="s">
        <v>808</v>
      </c>
      <c r="G477" s="42"/>
      <c r="H477" s="42"/>
      <c r="I477" s="223"/>
      <c r="J477" s="42"/>
      <c r="K477" s="42"/>
      <c r="L477" s="46"/>
      <c r="M477" s="224"/>
      <c r="N477" s="225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155</v>
      </c>
      <c r="AU477" s="19" t="s">
        <v>85</v>
      </c>
    </row>
    <row r="478" s="14" customFormat="1">
      <c r="A478" s="14"/>
      <c r="B478" s="248"/>
      <c r="C478" s="249"/>
      <c r="D478" s="239" t="s">
        <v>217</v>
      </c>
      <c r="E478" s="250" t="s">
        <v>19</v>
      </c>
      <c r="F478" s="251" t="s">
        <v>1944</v>
      </c>
      <c r="G478" s="249"/>
      <c r="H478" s="250" t="s">
        <v>19</v>
      </c>
      <c r="I478" s="252"/>
      <c r="J478" s="249"/>
      <c r="K478" s="249"/>
      <c r="L478" s="253"/>
      <c r="M478" s="254"/>
      <c r="N478" s="255"/>
      <c r="O478" s="255"/>
      <c r="P478" s="255"/>
      <c r="Q478" s="255"/>
      <c r="R478" s="255"/>
      <c r="S478" s="255"/>
      <c r="T478" s="25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7" t="s">
        <v>217</v>
      </c>
      <c r="AU478" s="257" t="s">
        <v>85</v>
      </c>
      <c r="AV478" s="14" t="s">
        <v>83</v>
      </c>
      <c r="AW478" s="14" t="s">
        <v>37</v>
      </c>
      <c r="AX478" s="14" t="s">
        <v>75</v>
      </c>
      <c r="AY478" s="257" t="s">
        <v>147</v>
      </c>
    </row>
    <row r="479" s="13" customFormat="1">
      <c r="A479" s="13"/>
      <c r="B479" s="237"/>
      <c r="C479" s="238"/>
      <c r="D479" s="239" t="s">
        <v>217</v>
      </c>
      <c r="E479" s="258" t="s">
        <v>19</v>
      </c>
      <c r="F479" s="240" t="s">
        <v>1947</v>
      </c>
      <c r="G479" s="238"/>
      <c r="H479" s="241">
        <v>955800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7" t="s">
        <v>217</v>
      </c>
      <c r="AU479" s="247" t="s">
        <v>85</v>
      </c>
      <c r="AV479" s="13" t="s">
        <v>85</v>
      </c>
      <c r="AW479" s="13" t="s">
        <v>37</v>
      </c>
      <c r="AX479" s="13" t="s">
        <v>83</v>
      </c>
      <c r="AY479" s="247" t="s">
        <v>147</v>
      </c>
    </row>
    <row r="480" s="2" customFormat="1" ht="24.15" customHeight="1">
      <c r="A480" s="40"/>
      <c r="B480" s="41"/>
      <c r="C480" s="207" t="s">
        <v>384</v>
      </c>
      <c r="D480" s="207" t="s">
        <v>149</v>
      </c>
      <c r="E480" s="208" t="s">
        <v>810</v>
      </c>
      <c r="F480" s="209" t="s">
        <v>811</v>
      </c>
      <c r="G480" s="210" t="s">
        <v>159</v>
      </c>
      <c r="H480" s="211">
        <v>1062</v>
      </c>
      <c r="I480" s="212"/>
      <c r="J480" s="213">
        <f>ROUND(I480*H480,2)</f>
        <v>0</v>
      </c>
      <c r="K480" s="214"/>
      <c r="L480" s="46"/>
      <c r="M480" s="215" t="s">
        <v>19</v>
      </c>
      <c r="N480" s="216" t="s">
        <v>46</v>
      </c>
      <c r="O480" s="86"/>
      <c r="P480" s="217">
        <f>O480*H480</f>
        <v>0</v>
      </c>
      <c r="Q480" s="217">
        <v>0</v>
      </c>
      <c r="R480" s="217">
        <f>Q480*H480</f>
        <v>0</v>
      </c>
      <c r="S480" s="217">
        <v>0</v>
      </c>
      <c r="T480" s="218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9" t="s">
        <v>153</v>
      </c>
      <c r="AT480" s="219" t="s">
        <v>149</v>
      </c>
      <c r="AU480" s="219" t="s">
        <v>85</v>
      </c>
      <c r="AY480" s="19" t="s">
        <v>147</v>
      </c>
      <c r="BE480" s="220">
        <f>IF(N480="základní",J480,0)</f>
        <v>0</v>
      </c>
      <c r="BF480" s="220">
        <f>IF(N480="snížená",J480,0)</f>
        <v>0</v>
      </c>
      <c r="BG480" s="220">
        <f>IF(N480="zákl. přenesená",J480,0)</f>
        <v>0</v>
      </c>
      <c r="BH480" s="220">
        <f>IF(N480="sníž. přenesená",J480,0)</f>
        <v>0</v>
      </c>
      <c r="BI480" s="220">
        <f>IF(N480="nulová",J480,0)</f>
        <v>0</v>
      </c>
      <c r="BJ480" s="19" t="s">
        <v>83</v>
      </c>
      <c r="BK480" s="220">
        <f>ROUND(I480*H480,2)</f>
        <v>0</v>
      </c>
      <c r="BL480" s="19" t="s">
        <v>153</v>
      </c>
      <c r="BM480" s="219" t="s">
        <v>812</v>
      </c>
    </row>
    <row r="481" s="2" customFormat="1">
      <c r="A481" s="40"/>
      <c r="B481" s="41"/>
      <c r="C481" s="42"/>
      <c r="D481" s="221" t="s">
        <v>155</v>
      </c>
      <c r="E481" s="42"/>
      <c r="F481" s="222" t="s">
        <v>813</v>
      </c>
      <c r="G481" s="42"/>
      <c r="H481" s="42"/>
      <c r="I481" s="223"/>
      <c r="J481" s="42"/>
      <c r="K481" s="42"/>
      <c r="L481" s="46"/>
      <c r="M481" s="224"/>
      <c r="N481" s="225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155</v>
      </c>
      <c r="AU481" s="19" t="s">
        <v>85</v>
      </c>
    </row>
    <row r="482" s="13" customFormat="1">
      <c r="A482" s="13"/>
      <c r="B482" s="237"/>
      <c r="C482" s="238"/>
      <c r="D482" s="239" t="s">
        <v>217</v>
      </c>
      <c r="E482" s="258" t="s">
        <v>19</v>
      </c>
      <c r="F482" s="240" t="s">
        <v>1946</v>
      </c>
      <c r="G482" s="238"/>
      <c r="H482" s="241">
        <v>1062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217</v>
      </c>
      <c r="AU482" s="247" t="s">
        <v>85</v>
      </c>
      <c r="AV482" s="13" t="s">
        <v>85</v>
      </c>
      <c r="AW482" s="13" t="s">
        <v>37</v>
      </c>
      <c r="AX482" s="13" t="s">
        <v>83</v>
      </c>
      <c r="AY482" s="247" t="s">
        <v>147</v>
      </c>
    </row>
    <row r="483" s="2" customFormat="1" ht="37.8" customHeight="1">
      <c r="A483" s="40"/>
      <c r="B483" s="41"/>
      <c r="C483" s="207" t="s">
        <v>389</v>
      </c>
      <c r="D483" s="207" t="s">
        <v>149</v>
      </c>
      <c r="E483" s="208" t="s">
        <v>837</v>
      </c>
      <c r="F483" s="209" t="s">
        <v>838</v>
      </c>
      <c r="G483" s="210" t="s">
        <v>159</v>
      </c>
      <c r="H483" s="211">
        <v>108</v>
      </c>
      <c r="I483" s="212"/>
      <c r="J483" s="213">
        <f>ROUND(I483*H483,2)</f>
        <v>0</v>
      </c>
      <c r="K483" s="214"/>
      <c r="L483" s="46"/>
      <c r="M483" s="215" t="s">
        <v>19</v>
      </c>
      <c r="N483" s="216" t="s">
        <v>46</v>
      </c>
      <c r="O483" s="86"/>
      <c r="P483" s="217">
        <f>O483*H483</f>
        <v>0</v>
      </c>
      <c r="Q483" s="217">
        <v>0.00021000000000000001</v>
      </c>
      <c r="R483" s="217">
        <f>Q483*H483</f>
        <v>0.022680000000000002</v>
      </c>
      <c r="S483" s="217">
        <v>0</v>
      </c>
      <c r="T483" s="218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9" t="s">
        <v>153</v>
      </c>
      <c r="AT483" s="219" t="s">
        <v>149</v>
      </c>
      <c r="AU483" s="219" t="s">
        <v>85</v>
      </c>
      <c r="AY483" s="19" t="s">
        <v>147</v>
      </c>
      <c r="BE483" s="220">
        <f>IF(N483="základní",J483,0)</f>
        <v>0</v>
      </c>
      <c r="BF483" s="220">
        <f>IF(N483="snížená",J483,0)</f>
        <v>0</v>
      </c>
      <c r="BG483" s="220">
        <f>IF(N483="zákl. přenesená",J483,0)</f>
        <v>0</v>
      </c>
      <c r="BH483" s="220">
        <f>IF(N483="sníž. přenesená",J483,0)</f>
        <v>0</v>
      </c>
      <c r="BI483" s="220">
        <f>IF(N483="nulová",J483,0)</f>
        <v>0</v>
      </c>
      <c r="BJ483" s="19" t="s">
        <v>83</v>
      </c>
      <c r="BK483" s="220">
        <f>ROUND(I483*H483,2)</f>
        <v>0</v>
      </c>
      <c r="BL483" s="19" t="s">
        <v>153</v>
      </c>
      <c r="BM483" s="219" t="s">
        <v>839</v>
      </c>
    </row>
    <row r="484" s="2" customFormat="1">
      <c r="A484" s="40"/>
      <c r="B484" s="41"/>
      <c r="C484" s="42"/>
      <c r="D484" s="221" t="s">
        <v>155</v>
      </c>
      <c r="E484" s="42"/>
      <c r="F484" s="222" t="s">
        <v>840</v>
      </c>
      <c r="G484" s="42"/>
      <c r="H484" s="42"/>
      <c r="I484" s="223"/>
      <c r="J484" s="42"/>
      <c r="K484" s="42"/>
      <c r="L484" s="46"/>
      <c r="M484" s="224"/>
      <c r="N484" s="225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155</v>
      </c>
      <c r="AU484" s="19" t="s">
        <v>85</v>
      </c>
    </row>
    <row r="485" s="13" customFormat="1">
      <c r="A485" s="13"/>
      <c r="B485" s="237"/>
      <c r="C485" s="238"/>
      <c r="D485" s="239" t="s">
        <v>217</v>
      </c>
      <c r="E485" s="258" t="s">
        <v>19</v>
      </c>
      <c r="F485" s="240" t="s">
        <v>1948</v>
      </c>
      <c r="G485" s="238"/>
      <c r="H485" s="241">
        <v>108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217</v>
      </c>
      <c r="AU485" s="247" t="s">
        <v>85</v>
      </c>
      <c r="AV485" s="13" t="s">
        <v>85</v>
      </c>
      <c r="AW485" s="13" t="s">
        <v>37</v>
      </c>
      <c r="AX485" s="13" t="s">
        <v>83</v>
      </c>
      <c r="AY485" s="247" t="s">
        <v>147</v>
      </c>
    </row>
    <row r="486" s="2" customFormat="1" ht="16.5" customHeight="1">
      <c r="A486" s="40"/>
      <c r="B486" s="41"/>
      <c r="C486" s="207" t="s">
        <v>874</v>
      </c>
      <c r="D486" s="207" t="s">
        <v>149</v>
      </c>
      <c r="E486" s="208" t="s">
        <v>1949</v>
      </c>
      <c r="F486" s="209" t="s">
        <v>1950</v>
      </c>
      <c r="G486" s="210" t="s">
        <v>152</v>
      </c>
      <c r="H486" s="211">
        <v>0.050000000000000003</v>
      </c>
      <c r="I486" s="212"/>
      <c r="J486" s="213">
        <f>ROUND(I486*H486,2)</f>
        <v>0</v>
      </c>
      <c r="K486" s="214"/>
      <c r="L486" s="46"/>
      <c r="M486" s="215" t="s">
        <v>19</v>
      </c>
      <c r="N486" s="216" t="s">
        <v>46</v>
      </c>
      <c r="O486" s="86"/>
      <c r="P486" s="217">
        <f>O486*H486</f>
        <v>0</v>
      </c>
      <c r="Q486" s="217">
        <v>0</v>
      </c>
      <c r="R486" s="217">
        <f>Q486*H486</f>
        <v>0</v>
      </c>
      <c r="S486" s="217">
        <v>2.6000000000000001</v>
      </c>
      <c r="T486" s="218">
        <f>S486*H486</f>
        <v>0.13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9" t="s">
        <v>153</v>
      </c>
      <c r="AT486" s="219" t="s">
        <v>149</v>
      </c>
      <c r="AU486" s="219" t="s">
        <v>85</v>
      </c>
      <c r="AY486" s="19" t="s">
        <v>147</v>
      </c>
      <c r="BE486" s="220">
        <f>IF(N486="základní",J486,0)</f>
        <v>0</v>
      </c>
      <c r="BF486" s="220">
        <f>IF(N486="snížená",J486,0)</f>
        <v>0</v>
      </c>
      <c r="BG486" s="220">
        <f>IF(N486="zákl. přenesená",J486,0)</f>
        <v>0</v>
      </c>
      <c r="BH486" s="220">
        <f>IF(N486="sníž. přenesená",J486,0)</f>
        <v>0</v>
      </c>
      <c r="BI486" s="220">
        <f>IF(N486="nulová",J486,0)</f>
        <v>0</v>
      </c>
      <c r="BJ486" s="19" t="s">
        <v>83</v>
      </c>
      <c r="BK486" s="220">
        <f>ROUND(I486*H486,2)</f>
        <v>0</v>
      </c>
      <c r="BL486" s="19" t="s">
        <v>153</v>
      </c>
      <c r="BM486" s="219" t="s">
        <v>1951</v>
      </c>
    </row>
    <row r="487" s="14" customFormat="1">
      <c r="A487" s="14"/>
      <c r="B487" s="248"/>
      <c r="C487" s="249"/>
      <c r="D487" s="239" t="s">
        <v>217</v>
      </c>
      <c r="E487" s="250" t="s">
        <v>19</v>
      </c>
      <c r="F487" s="251" t="s">
        <v>1952</v>
      </c>
      <c r="G487" s="249"/>
      <c r="H487" s="250" t="s">
        <v>19</v>
      </c>
      <c r="I487" s="252"/>
      <c r="J487" s="249"/>
      <c r="K487" s="249"/>
      <c r="L487" s="253"/>
      <c r="M487" s="254"/>
      <c r="N487" s="255"/>
      <c r="O487" s="255"/>
      <c r="P487" s="255"/>
      <c r="Q487" s="255"/>
      <c r="R487" s="255"/>
      <c r="S487" s="255"/>
      <c r="T487" s="25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7" t="s">
        <v>217</v>
      </c>
      <c r="AU487" s="257" t="s">
        <v>85</v>
      </c>
      <c r="AV487" s="14" t="s">
        <v>83</v>
      </c>
      <c r="AW487" s="14" t="s">
        <v>37</v>
      </c>
      <c r="AX487" s="14" t="s">
        <v>75</v>
      </c>
      <c r="AY487" s="257" t="s">
        <v>147</v>
      </c>
    </row>
    <row r="488" s="13" customFormat="1">
      <c r="A488" s="13"/>
      <c r="B488" s="237"/>
      <c r="C488" s="238"/>
      <c r="D488" s="239" t="s">
        <v>217</v>
      </c>
      <c r="E488" s="258" t="s">
        <v>19</v>
      </c>
      <c r="F488" s="240" t="s">
        <v>1953</v>
      </c>
      <c r="G488" s="238"/>
      <c r="H488" s="241">
        <v>0.050000000000000003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217</v>
      </c>
      <c r="AU488" s="247" t="s">
        <v>85</v>
      </c>
      <c r="AV488" s="13" t="s">
        <v>85</v>
      </c>
      <c r="AW488" s="13" t="s">
        <v>37</v>
      </c>
      <c r="AX488" s="13" t="s">
        <v>83</v>
      </c>
      <c r="AY488" s="247" t="s">
        <v>147</v>
      </c>
    </row>
    <row r="489" s="2" customFormat="1" ht="55.5" customHeight="1">
      <c r="A489" s="40"/>
      <c r="B489" s="41"/>
      <c r="C489" s="207" t="s">
        <v>395</v>
      </c>
      <c r="D489" s="207" t="s">
        <v>149</v>
      </c>
      <c r="E489" s="208" t="s">
        <v>863</v>
      </c>
      <c r="F489" s="209" t="s">
        <v>864</v>
      </c>
      <c r="G489" s="210" t="s">
        <v>159</v>
      </c>
      <c r="H489" s="211">
        <v>6.2400000000000002</v>
      </c>
      <c r="I489" s="212"/>
      <c r="J489" s="213">
        <f>ROUND(I489*H489,2)</f>
        <v>0</v>
      </c>
      <c r="K489" s="214"/>
      <c r="L489" s="46"/>
      <c r="M489" s="215" t="s">
        <v>19</v>
      </c>
      <c r="N489" s="216" t="s">
        <v>46</v>
      </c>
      <c r="O489" s="86"/>
      <c r="P489" s="217">
        <f>O489*H489</f>
        <v>0</v>
      </c>
      <c r="Q489" s="217">
        <v>0</v>
      </c>
      <c r="R489" s="217">
        <f>Q489*H489</f>
        <v>0</v>
      </c>
      <c r="S489" s="217">
        <v>0.183</v>
      </c>
      <c r="T489" s="218">
        <f>S489*H489</f>
        <v>1.1419200000000001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9" t="s">
        <v>153</v>
      </c>
      <c r="AT489" s="219" t="s">
        <v>149</v>
      </c>
      <c r="AU489" s="219" t="s">
        <v>85</v>
      </c>
      <c r="AY489" s="19" t="s">
        <v>147</v>
      </c>
      <c r="BE489" s="220">
        <f>IF(N489="základní",J489,0)</f>
        <v>0</v>
      </c>
      <c r="BF489" s="220">
        <f>IF(N489="snížená",J489,0)</f>
        <v>0</v>
      </c>
      <c r="BG489" s="220">
        <f>IF(N489="zákl. přenesená",J489,0)</f>
        <v>0</v>
      </c>
      <c r="BH489" s="220">
        <f>IF(N489="sníž. přenesená",J489,0)</f>
        <v>0</v>
      </c>
      <c r="BI489" s="220">
        <f>IF(N489="nulová",J489,0)</f>
        <v>0</v>
      </c>
      <c r="BJ489" s="19" t="s">
        <v>83</v>
      </c>
      <c r="BK489" s="220">
        <f>ROUND(I489*H489,2)</f>
        <v>0</v>
      </c>
      <c r="BL489" s="19" t="s">
        <v>153</v>
      </c>
      <c r="BM489" s="219" t="s">
        <v>865</v>
      </c>
    </row>
    <row r="490" s="2" customFormat="1">
      <c r="A490" s="40"/>
      <c r="B490" s="41"/>
      <c r="C490" s="42"/>
      <c r="D490" s="221" t="s">
        <v>155</v>
      </c>
      <c r="E490" s="42"/>
      <c r="F490" s="222" t="s">
        <v>866</v>
      </c>
      <c r="G490" s="42"/>
      <c r="H490" s="42"/>
      <c r="I490" s="223"/>
      <c r="J490" s="42"/>
      <c r="K490" s="42"/>
      <c r="L490" s="46"/>
      <c r="M490" s="224"/>
      <c r="N490" s="225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155</v>
      </c>
      <c r="AU490" s="19" t="s">
        <v>85</v>
      </c>
    </row>
    <row r="491" s="14" customFormat="1">
      <c r="A491" s="14"/>
      <c r="B491" s="248"/>
      <c r="C491" s="249"/>
      <c r="D491" s="239" t="s">
        <v>217</v>
      </c>
      <c r="E491" s="250" t="s">
        <v>19</v>
      </c>
      <c r="F491" s="251" t="s">
        <v>1884</v>
      </c>
      <c r="G491" s="249"/>
      <c r="H491" s="250" t="s">
        <v>19</v>
      </c>
      <c r="I491" s="252"/>
      <c r="J491" s="249"/>
      <c r="K491" s="249"/>
      <c r="L491" s="253"/>
      <c r="M491" s="254"/>
      <c r="N491" s="255"/>
      <c r="O491" s="255"/>
      <c r="P491" s="255"/>
      <c r="Q491" s="255"/>
      <c r="R491" s="255"/>
      <c r="S491" s="255"/>
      <c r="T491" s="25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7" t="s">
        <v>217</v>
      </c>
      <c r="AU491" s="257" t="s">
        <v>85</v>
      </c>
      <c r="AV491" s="14" t="s">
        <v>83</v>
      </c>
      <c r="AW491" s="14" t="s">
        <v>37</v>
      </c>
      <c r="AX491" s="14" t="s">
        <v>75</v>
      </c>
      <c r="AY491" s="257" t="s">
        <v>147</v>
      </c>
    </row>
    <row r="492" s="14" customFormat="1">
      <c r="A492" s="14"/>
      <c r="B492" s="248"/>
      <c r="C492" s="249"/>
      <c r="D492" s="239" t="s">
        <v>217</v>
      </c>
      <c r="E492" s="250" t="s">
        <v>19</v>
      </c>
      <c r="F492" s="251" t="s">
        <v>315</v>
      </c>
      <c r="G492" s="249"/>
      <c r="H492" s="250" t="s">
        <v>19</v>
      </c>
      <c r="I492" s="252"/>
      <c r="J492" s="249"/>
      <c r="K492" s="249"/>
      <c r="L492" s="253"/>
      <c r="M492" s="254"/>
      <c r="N492" s="255"/>
      <c r="O492" s="255"/>
      <c r="P492" s="255"/>
      <c r="Q492" s="255"/>
      <c r="R492" s="255"/>
      <c r="S492" s="255"/>
      <c r="T492" s="25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7" t="s">
        <v>217</v>
      </c>
      <c r="AU492" s="257" t="s">
        <v>85</v>
      </c>
      <c r="AV492" s="14" t="s">
        <v>83</v>
      </c>
      <c r="AW492" s="14" t="s">
        <v>37</v>
      </c>
      <c r="AX492" s="14" t="s">
        <v>75</v>
      </c>
      <c r="AY492" s="257" t="s">
        <v>147</v>
      </c>
    </row>
    <row r="493" s="13" customFormat="1">
      <c r="A493" s="13"/>
      <c r="B493" s="237"/>
      <c r="C493" s="238"/>
      <c r="D493" s="239" t="s">
        <v>217</v>
      </c>
      <c r="E493" s="258" t="s">
        <v>19</v>
      </c>
      <c r="F493" s="240" t="s">
        <v>1885</v>
      </c>
      <c r="G493" s="238"/>
      <c r="H493" s="241">
        <v>1.76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217</v>
      </c>
      <c r="AU493" s="247" t="s">
        <v>85</v>
      </c>
      <c r="AV493" s="13" t="s">
        <v>85</v>
      </c>
      <c r="AW493" s="13" t="s">
        <v>37</v>
      </c>
      <c r="AX493" s="13" t="s">
        <v>75</v>
      </c>
      <c r="AY493" s="247" t="s">
        <v>147</v>
      </c>
    </row>
    <row r="494" s="13" customFormat="1">
      <c r="A494" s="13"/>
      <c r="B494" s="237"/>
      <c r="C494" s="238"/>
      <c r="D494" s="239" t="s">
        <v>217</v>
      </c>
      <c r="E494" s="258" t="s">
        <v>19</v>
      </c>
      <c r="F494" s="240" t="s">
        <v>1886</v>
      </c>
      <c r="G494" s="238"/>
      <c r="H494" s="241">
        <v>1.9199999999999999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217</v>
      </c>
      <c r="AU494" s="247" t="s">
        <v>85</v>
      </c>
      <c r="AV494" s="13" t="s">
        <v>85</v>
      </c>
      <c r="AW494" s="13" t="s">
        <v>37</v>
      </c>
      <c r="AX494" s="13" t="s">
        <v>75</v>
      </c>
      <c r="AY494" s="247" t="s">
        <v>147</v>
      </c>
    </row>
    <row r="495" s="14" customFormat="1">
      <c r="A495" s="14"/>
      <c r="B495" s="248"/>
      <c r="C495" s="249"/>
      <c r="D495" s="239" t="s">
        <v>217</v>
      </c>
      <c r="E495" s="250" t="s">
        <v>19</v>
      </c>
      <c r="F495" s="251" t="s">
        <v>295</v>
      </c>
      <c r="G495" s="249"/>
      <c r="H495" s="250" t="s">
        <v>19</v>
      </c>
      <c r="I495" s="252"/>
      <c r="J495" s="249"/>
      <c r="K495" s="249"/>
      <c r="L495" s="253"/>
      <c r="M495" s="254"/>
      <c r="N495" s="255"/>
      <c r="O495" s="255"/>
      <c r="P495" s="255"/>
      <c r="Q495" s="255"/>
      <c r="R495" s="255"/>
      <c r="S495" s="255"/>
      <c r="T495" s="25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7" t="s">
        <v>217</v>
      </c>
      <c r="AU495" s="257" t="s">
        <v>85</v>
      </c>
      <c r="AV495" s="14" t="s">
        <v>83</v>
      </c>
      <c r="AW495" s="14" t="s">
        <v>37</v>
      </c>
      <c r="AX495" s="14" t="s">
        <v>75</v>
      </c>
      <c r="AY495" s="257" t="s">
        <v>147</v>
      </c>
    </row>
    <row r="496" s="13" customFormat="1">
      <c r="A496" s="13"/>
      <c r="B496" s="237"/>
      <c r="C496" s="238"/>
      <c r="D496" s="239" t="s">
        <v>217</v>
      </c>
      <c r="E496" s="258" t="s">
        <v>19</v>
      </c>
      <c r="F496" s="240" t="s">
        <v>1887</v>
      </c>
      <c r="G496" s="238"/>
      <c r="H496" s="241">
        <v>0.95999999999999996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217</v>
      </c>
      <c r="AU496" s="247" t="s">
        <v>85</v>
      </c>
      <c r="AV496" s="13" t="s">
        <v>85</v>
      </c>
      <c r="AW496" s="13" t="s">
        <v>37</v>
      </c>
      <c r="AX496" s="13" t="s">
        <v>75</v>
      </c>
      <c r="AY496" s="247" t="s">
        <v>147</v>
      </c>
    </row>
    <row r="497" s="13" customFormat="1">
      <c r="A497" s="13"/>
      <c r="B497" s="237"/>
      <c r="C497" s="238"/>
      <c r="D497" s="239" t="s">
        <v>217</v>
      </c>
      <c r="E497" s="258" t="s">
        <v>19</v>
      </c>
      <c r="F497" s="240" t="s">
        <v>1887</v>
      </c>
      <c r="G497" s="238"/>
      <c r="H497" s="241">
        <v>0.95999999999999996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217</v>
      </c>
      <c r="AU497" s="247" t="s">
        <v>85</v>
      </c>
      <c r="AV497" s="13" t="s">
        <v>85</v>
      </c>
      <c r="AW497" s="13" t="s">
        <v>37</v>
      </c>
      <c r="AX497" s="13" t="s">
        <v>75</v>
      </c>
      <c r="AY497" s="247" t="s">
        <v>147</v>
      </c>
    </row>
    <row r="498" s="13" customFormat="1">
      <c r="A498" s="13"/>
      <c r="B498" s="237"/>
      <c r="C498" s="238"/>
      <c r="D498" s="239" t="s">
        <v>217</v>
      </c>
      <c r="E498" s="258" t="s">
        <v>19</v>
      </c>
      <c r="F498" s="240" t="s">
        <v>1954</v>
      </c>
      <c r="G498" s="238"/>
      <c r="H498" s="241">
        <v>0.64000000000000001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217</v>
      </c>
      <c r="AU498" s="247" t="s">
        <v>85</v>
      </c>
      <c r="AV498" s="13" t="s">
        <v>85</v>
      </c>
      <c r="AW498" s="13" t="s">
        <v>37</v>
      </c>
      <c r="AX498" s="13" t="s">
        <v>75</v>
      </c>
      <c r="AY498" s="247" t="s">
        <v>147</v>
      </c>
    </row>
    <row r="499" s="15" customFormat="1">
      <c r="A499" s="15"/>
      <c r="B499" s="259"/>
      <c r="C499" s="260"/>
      <c r="D499" s="239" t="s">
        <v>217</v>
      </c>
      <c r="E499" s="261" t="s">
        <v>19</v>
      </c>
      <c r="F499" s="262" t="s">
        <v>233</v>
      </c>
      <c r="G499" s="260"/>
      <c r="H499" s="263">
        <v>6.2399999999999993</v>
      </c>
      <c r="I499" s="264"/>
      <c r="J499" s="260"/>
      <c r="K499" s="260"/>
      <c r="L499" s="265"/>
      <c r="M499" s="266"/>
      <c r="N499" s="267"/>
      <c r="O499" s="267"/>
      <c r="P499" s="267"/>
      <c r="Q499" s="267"/>
      <c r="R499" s="267"/>
      <c r="S499" s="267"/>
      <c r="T499" s="268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9" t="s">
        <v>217</v>
      </c>
      <c r="AU499" s="269" t="s">
        <v>85</v>
      </c>
      <c r="AV499" s="15" t="s">
        <v>153</v>
      </c>
      <c r="AW499" s="15" t="s">
        <v>37</v>
      </c>
      <c r="AX499" s="15" t="s">
        <v>83</v>
      </c>
      <c r="AY499" s="269" t="s">
        <v>147</v>
      </c>
    </row>
    <row r="500" s="2" customFormat="1" ht="44.25" customHeight="1">
      <c r="A500" s="40"/>
      <c r="B500" s="41"/>
      <c r="C500" s="207" t="s">
        <v>399</v>
      </c>
      <c r="D500" s="207" t="s">
        <v>149</v>
      </c>
      <c r="E500" s="208" t="s">
        <v>870</v>
      </c>
      <c r="F500" s="209" t="s">
        <v>871</v>
      </c>
      <c r="G500" s="210" t="s">
        <v>159</v>
      </c>
      <c r="H500" s="211">
        <v>733.79700000000003</v>
      </c>
      <c r="I500" s="212"/>
      <c r="J500" s="213">
        <f>ROUND(I500*H500,2)</f>
        <v>0</v>
      </c>
      <c r="K500" s="214"/>
      <c r="L500" s="46"/>
      <c r="M500" s="215" t="s">
        <v>19</v>
      </c>
      <c r="N500" s="216" t="s">
        <v>46</v>
      </c>
      <c r="O500" s="86"/>
      <c r="P500" s="217">
        <f>O500*H500</f>
        <v>0</v>
      </c>
      <c r="Q500" s="217">
        <v>0</v>
      </c>
      <c r="R500" s="217">
        <f>Q500*H500</f>
        <v>0</v>
      </c>
      <c r="S500" s="217">
        <v>0.0050000000000000001</v>
      </c>
      <c r="T500" s="218">
        <f>S500*H500</f>
        <v>3.6689850000000002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9" t="s">
        <v>153</v>
      </c>
      <c r="AT500" s="219" t="s">
        <v>149</v>
      </c>
      <c r="AU500" s="219" t="s">
        <v>85</v>
      </c>
      <c r="AY500" s="19" t="s">
        <v>147</v>
      </c>
      <c r="BE500" s="220">
        <f>IF(N500="základní",J500,0)</f>
        <v>0</v>
      </c>
      <c r="BF500" s="220">
        <f>IF(N500="snížená",J500,0)</f>
        <v>0</v>
      </c>
      <c r="BG500" s="220">
        <f>IF(N500="zákl. přenesená",J500,0)</f>
        <v>0</v>
      </c>
      <c r="BH500" s="220">
        <f>IF(N500="sníž. přenesená",J500,0)</f>
        <v>0</v>
      </c>
      <c r="BI500" s="220">
        <f>IF(N500="nulová",J500,0)</f>
        <v>0</v>
      </c>
      <c r="BJ500" s="19" t="s">
        <v>83</v>
      </c>
      <c r="BK500" s="220">
        <f>ROUND(I500*H500,2)</f>
        <v>0</v>
      </c>
      <c r="BL500" s="19" t="s">
        <v>153</v>
      </c>
      <c r="BM500" s="219" t="s">
        <v>872</v>
      </c>
    </row>
    <row r="501" s="2" customFormat="1">
      <c r="A501" s="40"/>
      <c r="B501" s="41"/>
      <c r="C501" s="42"/>
      <c r="D501" s="221" t="s">
        <v>155</v>
      </c>
      <c r="E501" s="42"/>
      <c r="F501" s="222" t="s">
        <v>873</v>
      </c>
      <c r="G501" s="42"/>
      <c r="H501" s="42"/>
      <c r="I501" s="223"/>
      <c r="J501" s="42"/>
      <c r="K501" s="42"/>
      <c r="L501" s="46"/>
      <c r="M501" s="224"/>
      <c r="N501" s="225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155</v>
      </c>
      <c r="AU501" s="19" t="s">
        <v>85</v>
      </c>
    </row>
    <row r="502" s="13" customFormat="1">
      <c r="A502" s="13"/>
      <c r="B502" s="237"/>
      <c r="C502" s="238"/>
      <c r="D502" s="239" t="s">
        <v>217</v>
      </c>
      <c r="E502" s="258" t="s">
        <v>19</v>
      </c>
      <c r="F502" s="240" t="s">
        <v>1955</v>
      </c>
      <c r="G502" s="238"/>
      <c r="H502" s="241">
        <v>733.79700000000003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7" t="s">
        <v>217</v>
      </c>
      <c r="AU502" s="247" t="s">
        <v>85</v>
      </c>
      <c r="AV502" s="13" t="s">
        <v>85</v>
      </c>
      <c r="AW502" s="13" t="s">
        <v>37</v>
      </c>
      <c r="AX502" s="13" t="s">
        <v>83</v>
      </c>
      <c r="AY502" s="247" t="s">
        <v>147</v>
      </c>
    </row>
    <row r="503" s="2" customFormat="1" ht="37.8" customHeight="1">
      <c r="A503" s="40"/>
      <c r="B503" s="41"/>
      <c r="C503" s="207" t="s">
        <v>406</v>
      </c>
      <c r="D503" s="207" t="s">
        <v>149</v>
      </c>
      <c r="E503" s="208" t="s">
        <v>875</v>
      </c>
      <c r="F503" s="209" t="s">
        <v>876</v>
      </c>
      <c r="G503" s="210" t="s">
        <v>159</v>
      </c>
      <c r="H503" s="211">
        <v>47.920000000000002</v>
      </c>
      <c r="I503" s="212"/>
      <c r="J503" s="213">
        <f>ROUND(I503*H503,2)</f>
        <v>0</v>
      </c>
      <c r="K503" s="214"/>
      <c r="L503" s="46"/>
      <c r="M503" s="215" t="s">
        <v>19</v>
      </c>
      <c r="N503" s="216" t="s">
        <v>46</v>
      </c>
      <c r="O503" s="86"/>
      <c r="P503" s="217">
        <f>O503*H503</f>
        <v>0</v>
      </c>
      <c r="Q503" s="217">
        <v>0</v>
      </c>
      <c r="R503" s="217">
        <f>Q503*H503</f>
        <v>0</v>
      </c>
      <c r="S503" s="217">
        <v>0.088999999999999996</v>
      </c>
      <c r="T503" s="218">
        <f>S503*H503</f>
        <v>4.2648799999999998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9" t="s">
        <v>153</v>
      </c>
      <c r="AT503" s="219" t="s">
        <v>149</v>
      </c>
      <c r="AU503" s="219" t="s">
        <v>85</v>
      </c>
      <c r="AY503" s="19" t="s">
        <v>147</v>
      </c>
      <c r="BE503" s="220">
        <f>IF(N503="základní",J503,0)</f>
        <v>0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19" t="s">
        <v>83</v>
      </c>
      <c r="BK503" s="220">
        <f>ROUND(I503*H503,2)</f>
        <v>0</v>
      </c>
      <c r="BL503" s="19" t="s">
        <v>153</v>
      </c>
      <c r="BM503" s="219" t="s">
        <v>877</v>
      </c>
    </row>
    <row r="504" s="2" customFormat="1">
      <c r="A504" s="40"/>
      <c r="B504" s="41"/>
      <c r="C504" s="42"/>
      <c r="D504" s="221" t="s">
        <v>155</v>
      </c>
      <c r="E504" s="42"/>
      <c r="F504" s="222" t="s">
        <v>878</v>
      </c>
      <c r="G504" s="42"/>
      <c r="H504" s="42"/>
      <c r="I504" s="223"/>
      <c r="J504" s="42"/>
      <c r="K504" s="42"/>
      <c r="L504" s="46"/>
      <c r="M504" s="224"/>
      <c r="N504" s="225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155</v>
      </c>
      <c r="AU504" s="19" t="s">
        <v>85</v>
      </c>
    </row>
    <row r="505" s="14" customFormat="1">
      <c r="A505" s="14"/>
      <c r="B505" s="248"/>
      <c r="C505" s="249"/>
      <c r="D505" s="239" t="s">
        <v>217</v>
      </c>
      <c r="E505" s="250" t="s">
        <v>19</v>
      </c>
      <c r="F505" s="251" t="s">
        <v>879</v>
      </c>
      <c r="G505" s="249"/>
      <c r="H505" s="250" t="s">
        <v>19</v>
      </c>
      <c r="I505" s="252"/>
      <c r="J505" s="249"/>
      <c r="K505" s="249"/>
      <c r="L505" s="253"/>
      <c r="M505" s="254"/>
      <c r="N505" s="255"/>
      <c r="O505" s="255"/>
      <c r="P505" s="255"/>
      <c r="Q505" s="255"/>
      <c r="R505" s="255"/>
      <c r="S505" s="255"/>
      <c r="T505" s="25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7" t="s">
        <v>217</v>
      </c>
      <c r="AU505" s="257" t="s">
        <v>85</v>
      </c>
      <c r="AV505" s="14" t="s">
        <v>83</v>
      </c>
      <c r="AW505" s="14" t="s">
        <v>37</v>
      </c>
      <c r="AX505" s="14" t="s">
        <v>75</v>
      </c>
      <c r="AY505" s="257" t="s">
        <v>147</v>
      </c>
    </row>
    <row r="506" s="14" customFormat="1">
      <c r="A506" s="14"/>
      <c r="B506" s="248"/>
      <c r="C506" s="249"/>
      <c r="D506" s="239" t="s">
        <v>217</v>
      </c>
      <c r="E506" s="250" t="s">
        <v>19</v>
      </c>
      <c r="F506" s="251" t="s">
        <v>288</v>
      </c>
      <c r="G506" s="249"/>
      <c r="H506" s="250" t="s">
        <v>19</v>
      </c>
      <c r="I506" s="252"/>
      <c r="J506" s="249"/>
      <c r="K506" s="249"/>
      <c r="L506" s="253"/>
      <c r="M506" s="254"/>
      <c r="N506" s="255"/>
      <c r="O506" s="255"/>
      <c r="P506" s="255"/>
      <c r="Q506" s="255"/>
      <c r="R506" s="255"/>
      <c r="S506" s="255"/>
      <c r="T506" s="25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7" t="s">
        <v>217</v>
      </c>
      <c r="AU506" s="257" t="s">
        <v>85</v>
      </c>
      <c r="AV506" s="14" t="s">
        <v>83</v>
      </c>
      <c r="AW506" s="14" t="s">
        <v>37</v>
      </c>
      <c r="AX506" s="14" t="s">
        <v>75</v>
      </c>
      <c r="AY506" s="257" t="s">
        <v>147</v>
      </c>
    </row>
    <row r="507" s="13" customFormat="1">
      <c r="A507" s="13"/>
      <c r="B507" s="237"/>
      <c r="C507" s="238"/>
      <c r="D507" s="239" t="s">
        <v>217</v>
      </c>
      <c r="E507" s="258" t="s">
        <v>19</v>
      </c>
      <c r="F507" s="240" t="s">
        <v>1851</v>
      </c>
      <c r="G507" s="238"/>
      <c r="H507" s="241">
        <v>8.5199999999999996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7" t="s">
        <v>217</v>
      </c>
      <c r="AU507" s="247" t="s">
        <v>85</v>
      </c>
      <c r="AV507" s="13" t="s">
        <v>85</v>
      </c>
      <c r="AW507" s="13" t="s">
        <v>37</v>
      </c>
      <c r="AX507" s="13" t="s">
        <v>75</v>
      </c>
      <c r="AY507" s="247" t="s">
        <v>147</v>
      </c>
    </row>
    <row r="508" s="14" customFormat="1">
      <c r="A508" s="14"/>
      <c r="B508" s="248"/>
      <c r="C508" s="249"/>
      <c r="D508" s="239" t="s">
        <v>217</v>
      </c>
      <c r="E508" s="250" t="s">
        <v>19</v>
      </c>
      <c r="F508" s="251" t="s">
        <v>291</v>
      </c>
      <c r="G508" s="249"/>
      <c r="H508" s="250" t="s">
        <v>19</v>
      </c>
      <c r="I508" s="252"/>
      <c r="J508" s="249"/>
      <c r="K508" s="249"/>
      <c r="L508" s="253"/>
      <c r="M508" s="254"/>
      <c r="N508" s="255"/>
      <c r="O508" s="255"/>
      <c r="P508" s="255"/>
      <c r="Q508" s="255"/>
      <c r="R508" s="255"/>
      <c r="S508" s="255"/>
      <c r="T508" s="25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7" t="s">
        <v>217</v>
      </c>
      <c r="AU508" s="257" t="s">
        <v>85</v>
      </c>
      <c r="AV508" s="14" t="s">
        <v>83</v>
      </c>
      <c r="AW508" s="14" t="s">
        <v>37</v>
      </c>
      <c r="AX508" s="14" t="s">
        <v>75</v>
      </c>
      <c r="AY508" s="257" t="s">
        <v>147</v>
      </c>
    </row>
    <row r="509" s="13" customFormat="1">
      <c r="A509" s="13"/>
      <c r="B509" s="237"/>
      <c r="C509" s="238"/>
      <c r="D509" s="239" t="s">
        <v>217</v>
      </c>
      <c r="E509" s="258" t="s">
        <v>19</v>
      </c>
      <c r="F509" s="240" t="s">
        <v>1852</v>
      </c>
      <c r="G509" s="238"/>
      <c r="H509" s="241">
        <v>6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7" t="s">
        <v>217</v>
      </c>
      <c r="AU509" s="247" t="s">
        <v>85</v>
      </c>
      <c r="AV509" s="13" t="s">
        <v>85</v>
      </c>
      <c r="AW509" s="13" t="s">
        <v>37</v>
      </c>
      <c r="AX509" s="13" t="s">
        <v>75</v>
      </c>
      <c r="AY509" s="247" t="s">
        <v>147</v>
      </c>
    </row>
    <row r="510" s="14" customFormat="1">
      <c r="A510" s="14"/>
      <c r="B510" s="248"/>
      <c r="C510" s="249"/>
      <c r="D510" s="239" t="s">
        <v>217</v>
      </c>
      <c r="E510" s="250" t="s">
        <v>19</v>
      </c>
      <c r="F510" s="251" t="s">
        <v>315</v>
      </c>
      <c r="G510" s="249"/>
      <c r="H510" s="250" t="s">
        <v>19</v>
      </c>
      <c r="I510" s="252"/>
      <c r="J510" s="249"/>
      <c r="K510" s="249"/>
      <c r="L510" s="253"/>
      <c r="M510" s="254"/>
      <c r="N510" s="255"/>
      <c r="O510" s="255"/>
      <c r="P510" s="255"/>
      <c r="Q510" s="255"/>
      <c r="R510" s="255"/>
      <c r="S510" s="255"/>
      <c r="T510" s="25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7" t="s">
        <v>217</v>
      </c>
      <c r="AU510" s="257" t="s">
        <v>85</v>
      </c>
      <c r="AV510" s="14" t="s">
        <v>83</v>
      </c>
      <c r="AW510" s="14" t="s">
        <v>37</v>
      </c>
      <c r="AX510" s="14" t="s">
        <v>75</v>
      </c>
      <c r="AY510" s="257" t="s">
        <v>147</v>
      </c>
    </row>
    <row r="511" s="13" customFormat="1">
      <c r="A511" s="13"/>
      <c r="B511" s="237"/>
      <c r="C511" s="238"/>
      <c r="D511" s="239" t="s">
        <v>217</v>
      </c>
      <c r="E511" s="258" t="s">
        <v>19</v>
      </c>
      <c r="F511" s="240" t="s">
        <v>1853</v>
      </c>
      <c r="G511" s="238"/>
      <c r="H511" s="241">
        <v>23.199999999999999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217</v>
      </c>
      <c r="AU511" s="247" t="s">
        <v>85</v>
      </c>
      <c r="AV511" s="13" t="s">
        <v>85</v>
      </c>
      <c r="AW511" s="13" t="s">
        <v>37</v>
      </c>
      <c r="AX511" s="13" t="s">
        <v>75</v>
      </c>
      <c r="AY511" s="247" t="s">
        <v>147</v>
      </c>
    </row>
    <row r="512" s="14" customFormat="1">
      <c r="A512" s="14"/>
      <c r="B512" s="248"/>
      <c r="C512" s="249"/>
      <c r="D512" s="239" t="s">
        <v>217</v>
      </c>
      <c r="E512" s="250" t="s">
        <v>19</v>
      </c>
      <c r="F512" s="251" t="s">
        <v>295</v>
      </c>
      <c r="G512" s="249"/>
      <c r="H512" s="250" t="s">
        <v>19</v>
      </c>
      <c r="I512" s="252"/>
      <c r="J512" s="249"/>
      <c r="K512" s="249"/>
      <c r="L512" s="253"/>
      <c r="M512" s="254"/>
      <c r="N512" s="255"/>
      <c r="O512" s="255"/>
      <c r="P512" s="255"/>
      <c r="Q512" s="255"/>
      <c r="R512" s="255"/>
      <c r="S512" s="255"/>
      <c r="T512" s="25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7" t="s">
        <v>217</v>
      </c>
      <c r="AU512" s="257" t="s">
        <v>85</v>
      </c>
      <c r="AV512" s="14" t="s">
        <v>83</v>
      </c>
      <c r="AW512" s="14" t="s">
        <v>37</v>
      </c>
      <c r="AX512" s="14" t="s">
        <v>75</v>
      </c>
      <c r="AY512" s="257" t="s">
        <v>147</v>
      </c>
    </row>
    <row r="513" s="13" customFormat="1">
      <c r="A513" s="13"/>
      <c r="B513" s="237"/>
      <c r="C513" s="238"/>
      <c r="D513" s="239" t="s">
        <v>217</v>
      </c>
      <c r="E513" s="258" t="s">
        <v>19</v>
      </c>
      <c r="F513" s="240" t="s">
        <v>1854</v>
      </c>
      <c r="G513" s="238"/>
      <c r="H513" s="241">
        <v>10.199999999999999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217</v>
      </c>
      <c r="AU513" s="247" t="s">
        <v>85</v>
      </c>
      <c r="AV513" s="13" t="s">
        <v>85</v>
      </c>
      <c r="AW513" s="13" t="s">
        <v>37</v>
      </c>
      <c r="AX513" s="13" t="s">
        <v>75</v>
      </c>
      <c r="AY513" s="247" t="s">
        <v>147</v>
      </c>
    </row>
    <row r="514" s="15" customFormat="1">
      <c r="A514" s="15"/>
      <c r="B514" s="259"/>
      <c r="C514" s="260"/>
      <c r="D514" s="239" t="s">
        <v>217</v>
      </c>
      <c r="E514" s="261" t="s">
        <v>19</v>
      </c>
      <c r="F514" s="262" t="s">
        <v>233</v>
      </c>
      <c r="G514" s="260"/>
      <c r="H514" s="263">
        <v>47.920000000000002</v>
      </c>
      <c r="I514" s="264"/>
      <c r="J514" s="260"/>
      <c r="K514" s="260"/>
      <c r="L514" s="265"/>
      <c r="M514" s="266"/>
      <c r="N514" s="267"/>
      <c r="O514" s="267"/>
      <c r="P514" s="267"/>
      <c r="Q514" s="267"/>
      <c r="R514" s="267"/>
      <c r="S514" s="267"/>
      <c r="T514" s="268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9" t="s">
        <v>217</v>
      </c>
      <c r="AU514" s="269" t="s">
        <v>85</v>
      </c>
      <c r="AV514" s="15" t="s">
        <v>153</v>
      </c>
      <c r="AW514" s="15" t="s">
        <v>37</v>
      </c>
      <c r="AX514" s="15" t="s">
        <v>83</v>
      </c>
      <c r="AY514" s="269" t="s">
        <v>147</v>
      </c>
    </row>
    <row r="515" s="12" customFormat="1" ht="22.8" customHeight="1">
      <c r="A515" s="12"/>
      <c r="B515" s="191"/>
      <c r="C515" s="192"/>
      <c r="D515" s="193" t="s">
        <v>74</v>
      </c>
      <c r="E515" s="205" t="s">
        <v>855</v>
      </c>
      <c r="F515" s="205" t="s">
        <v>880</v>
      </c>
      <c r="G515" s="192"/>
      <c r="H515" s="192"/>
      <c r="I515" s="195"/>
      <c r="J515" s="206">
        <f>BK515</f>
        <v>0</v>
      </c>
      <c r="K515" s="192"/>
      <c r="L515" s="197"/>
      <c r="M515" s="198"/>
      <c r="N515" s="199"/>
      <c r="O515" s="199"/>
      <c r="P515" s="200">
        <f>SUM(P516:P520)</f>
        <v>0</v>
      </c>
      <c r="Q515" s="199"/>
      <c r="R515" s="200">
        <f>SUM(R516:R520)</f>
        <v>0</v>
      </c>
      <c r="S515" s="199"/>
      <c r="T515" s="201">
        <f>SUM(T516:T520)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2" t="s">
        <v>83</v>
      </c>
      <c r="AT515" s="203" t="s">
        <v>74</v>
      </c>
      <c r="AU515" s="203" t="s">
        <v>83</v>
      </c>
      <c r="AY515" s="202" t="s">
        <v>147</v>
      </c>
      <c r="BK515" s="204">
        <f>SUM(BK516:BK520)</f>
        <v>0</v>
      </c>
    </row>
    <row r="516" s="2" customFormat="1" ht="16.5" customHeight="1">
      <c r="A516" s="40"/>
      <c r="B516" s="41"/>
      <c r="C516" s="207" t="s">
        <v>411</v>
      </c>
      <c r="D516" s="207" t="s">
        <v>149</v>
      </c>
      <c r="E516" s="208" t="s">
        <v>882</v>
      </c>
      <c r="F516" s="209" t="s">
        <v>883</v>
      </c>
      <c r="G516" s="210" t="s">
        <v>772</v>
      </c>
      <c r="H516" s="211">
        <v>2</v>
      </c>
      <c r="I516" s="212"/>
      <c r="J516" s="213">
        <f>ROUND(I516*H516,2)</f>
        <v>0</v>
      </c>
      <c r="K516" s="214"/>
      <c r="L516" s="46"/>
      <c r="M516" s="215" t="s">
        <v>19</v>
      </c>
      <c r="N516" s="216" t="s">
        <v>46</v>
      </c>
      <c r="O516" s="86"/>
      <c r="P516" s="217">
        <f>O516*H516</f>
        <v>0</v>
      </c>
      <c r="Q516" s="217">
        <v>0</v>
      </c>
      <c r="R516" s="217">
        <f>Q516*H516</f>
        <v>0</v>
      </c>
      <c r="S516" s="217">
        <v>0</v>
      </c>
      <c r="T516" s="218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9" t="s">
        <v>153</v>
      </c>
      <c r="AT516" s="219" t="s">
        <v>149</v>
      </c>
      <c r="AU516" s="219" t="s">
        <v>85</v>
      </c>
      <c r="AY516" s="19" t="s">
        <v>147</v>
      </c>
      <c r="BE516" s="220">
        <f>IF(N516="základní",J516,0)</f>
        <v>0</v>
      </c>
      <c r="BF516" s="220">
        <f>IF(N516="snížená",J516,0)</f>
        <v>0</v>
      </c>
      <c r="BG516" s="220">
        <f>IF(N516="zákl. přenesená",J516,0)</f>
        <v>0</v>
      </c>
      <c r="BH516" s="220">
        <f>IF(N516="sníž. přenesená",J516,0)</f>
        <v>0</v>
      </c>
      <c r="BI516" s="220">
        <f>IF(N516="nulová",J516,0)</f>
        <v>0</v>
      </c>
      <c r="BJ516" s="19" t="s">
        <v>83</v>
      </c>
      <c r="BK516" s="220">
        <f>ROUND(I516*H516,2)</f>
        <v>0</v>
      </c>
      <c r="BL516" s="19" t="s">
        <v>153</v>
      </c>
      <c r="BM516" s="219" t="s">
        <v>884</v>
      </c>
    </row>
    <row r="517" s="14" customFormat="1">
      <c r="A517" s="14"/>
      <c r="B517" s="248"/>
      <c r="C517" s="249"/>
      <c r="D517" s="239" t="s">
        <v>217</v>
      </c>
      <c r="E517" s="250" t="s">
        <v>19</v>
      </c>
      <c r="F517" s="251" t="s">
        <v>1956</v>
      </c>
      <c r="G517" s="249"/>
      <c r="H517" s="250" t="s">
        <v>19</v>
      </c>
      <c r="I517" s="252"/>
      <c r="J517" s="249"/>
      <c r="K517" s="249"/>
      <c r="L517" s="253"/>
      <c r="M517" s="254"/>
      <c r="N517" s="255"/>
      <c r="O517" s="255"/>
      <c r="P517" s="255"/>
      <c r="Q517" s="255"/>
      <c r="R517" s="255"/>
      <c r="S517" s="255"/>
      <c r="T517" s="25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7" t="s">
        <v>217</v>
      </c>
      <c r="AU517" s="257" t="s">
        <v>85</v>
      </c>
      <c r="AV517" s="14" t="s">
        <v>83</v>
      </c>
      <c r="AW517" s="14" t="s">
        <v>37</v>
      </c>
      <c r="AX517" s="14" t="s">
        <v>75</v>
      </c>
      <c r="AY517" s="257" t="s">
        <v>147</v>
      </c>
    </row>
    <row r="518" s="14" customFormat="1">
      <c r="A518" s="14"/>
      <c r="B518" s="248"/>
      <c r="C518" s="249"/>
      <c r="D518" s="239" t="s">
        <v>217</v>
      </c>
      <c r="E518" s="250" t="s">
        <v>19</v>
      </c>
      <c r="F518" s="251" t="s">
        <v>1957</v>
      </c>
      <c r="G518" s="249"/>
      <c r="H518" s="250" t="s">
        <v>19</v>
      </c>
      <c r="I518" s="252"/>
      <c r="J518" s="249"/>
      <c r="K518" s="249"/>
      <c r="L518" s="253"/>
      <c r="M518" s="254"/>
      <c r="N518" s="255"/>
      <c r="O518" s="255"/>
      <c r="P518" s="255"/>
      <c r="Q518" s="255"/>
      <c r="R518" s="255"/>
      <c r="S518" s="255"/>
      <c r="T518" s="25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7" t="s">
        <v>217</v>
      </c>
      <c r="AU518" s="257" t="s">
        <v>85</v>
      </c>
      <c r="AV518" s="14" t="s">
        <v>83</v>
      </c>
      <c r="AW518" s="14" t="s">
        <v>37</v>
      </c>
      <c r="AX518" s="14" t="s">
        <v>75</v>
      </c>
      <c r="AY518" s="257" t="s">
        <v>147</v>
      </c>
    </row>
    <row r="519" s="14" customFormat="1">
      <c r="A519" s="14"/>
      <c r="B519" s="248"/>
      <c r="C519" s="249"/>
      <c r="D519" s="239" t="s">
        <v>217</v>
      </c>
      <c r="E519" s="250" t="s">
        <v>19</v>
      </c>
      <c r="F519" s="251" t="s">
        <v>1958</v>
      </c>
      <c r="G519" s="249"/>
      <c r="H519" s="250" t="s">
        <v>19</v>
      </c>
      <c r="I519" s="252"/>
      <c r="J519" s="249"/>
      <c r="K519" s="249"/>
      <c r="L519" s="253"/>
      <c r="M519" s="254"/>
      <c r="N519" s="255"/>
      <c r="O519" s="255"/>
      <c r="P519" s="255"/>
      <c r="Q519" s="255"/>
      <c r="R519" s="255"/>
      <c r="S519" s="255"/>
      <c r="T519" s="25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7" t="s">
        <v>217</v>
      </c>
      <c r="AU519" s="257" t="s">
        <v>85</v>
      </c>
      <c r="AV519" s="14" t="s">
        <v>83</v>
      </c>
      <c r="AW519" s="14" t="s">
        <v>37</v>
      </c>
      <c r="AX519" s="14" t="s">
        <v>75</v>
      </c>
      <c r="AY519" s="257" t="s">
        <v>147</v>
      </c>
    </row>
    <row r="520" s="13" customFormat="1">
      <c r="A520" s="13"/>
      <c r="B520" s="237"/>
      <c r="C520" s="238"/>
      <c r="D520" s="239" t="s">
        <v>217</v>
      </c>
      <c r="E520" s="258" t="s">
        <v>19</v>
      </c>
      <c r="F520" s="240" t="s">
        <v>85</v>
      </c>
      <c r="G520" s="238"/>
      <c r="H520" s="241">
        <v>2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217</v>
      </c>
      <c r="AU520" s="247" t="s">
        <v>85</v>
      </c>
      <c r="AV520" s="13" t="s">
        <v>85</v>
      </c>
      <c r="AW520" s="13" t="s">
        <v>37</v>
      </c>
      <c r="AX520" s="13" t="s">
        <v>83</v>
      </c>
      <c r="AY520" s="247" t="s">
        <v>147</v>
      </c>
    </row>
    <row r="521" s="12" customFormat="1" ht="22.8" customHeight="1">
      <c r="A521" s="12"/>
      <c r="B521" s="191"/>
      <c r="C521" s="192"/>
      <c r="D521" s="193" t="s">
        <v>74</v>
      </c>
      <c r="E521" s="205" t="s">
        <v>905</v>
      </c>
      <c r="F521" s="205" t="s">
        <v>906</v>
      </c>
      <c r="G521" s="192"/>
      <c r="H521" s="192"/>
      <c r="I521" s="195"/>
      <c r="J521" s="206">
        <f>BK521</f>
        <v>0</v>
      </c>
      <c r="K521" s="192"/>
      <c r="L521" s="197"/>
      <c r="M521" s="198"/>
      <c r="N521" s="199"/>
      <c r="O521" s="199"/>
      <c r="P521" s="200">
        <f>SUM(P522:P532)</f>
        <v>0</v>
      </c>
      <c r="Q521" s="199"/>
      <c r="R521" s="200">
        <f>SUM(R522:R532)</f>
        <v>0</v>
      </c>
      <c r="S521" s="199"/>
      <c r="T521" s="201">
        <f>SUM(T522:T532)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02" t="s">
        <v>83</v>
      </c>
      <c r="AT521" s="203" t="s">
        <v>74</v>
      </c>
      <c r="AU521" s="203" t="s">
        <v>83</v>
      </c>
      <c r="AY521" s="202" t="s">
        <v>147</v>
      </c>
      <c r="BK521" s="204">
        <f>SUM(BK522:BK532)</f>
        <v>0</v>
      </c>
    </row>
    <row r="522" s="2" customFormat="1" ht="37.8" customHeight="1">
      <c r="A522" s="40"/>
      <c r="B522" s="41"/>
      <c r="C522" s="207" t="s">
        <v>415</v>
      </c>
      <c r="D522" s="207" t="s">
        <v>149</v>
      </c>
      <c r="E522" s="208" t="s">
        <v>908</v>
      </c>
      <c r="F522" s="209" t="s">
        <v>909</v>
      </c>
      <c r="G522" s="210" t="s">
        <v>189</v>
      </c>
      <c r="H522" s="211">
        <v>11.965</v>
      </c>
      <c r="I522" s="212"/>
      <c r="J522" s="213">
        <f>ROUND(I522*H522,2)</f>
        <v>0</v>
      </c>
      <c r="K522" s="214"/>
      <c r="L522" s="46"/>
      <c r="M522" s="215" t="s">
        <v>19</v>
      </c>
      <c r="N522" s="216" t="s">
        <v>46</v>
      </c>
      <c r="O522" s="86"/>
      <c r="P522" s="217">
        <f>O522*H522</f>
        <v>0</v>
      </c>
      <c r="Q522" s="217">
        <v>0</v>
      </c>
      <c r="R522" s="217">
        <f>Q522*H522</f>
        <v>0</v>
      </c>
      <c r="S522" s="217">
        <v>0</v>
      </c>
      <c r="T522" s="218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9" t="s">
        <v>153</v>
      </c>
      <c r="AT522" s="219" t="s">
        <v>149</v>
      </c>
      <c r="AU522" s="219" t="s">
        <v>85</v>
      </c>
      <c r="AY522" s="19" t="s">
        <v>147</v>
      </c>
      <c r="BE522" s="220">
        <f>IF(N522="základní",J522,0)</f>
        <v>0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19" t="s">
        <v>83</v>
      </c>
      <c r="BK522" s="220">
        <f>ROUND(I522*H522,2)</f>
        <v>0</v>
      </c>
      <c r="BL522" s="19" t="s">
        <v>153</v>
      </c>
      <c r="BM522" s="219" t="s">
        <v>910</v>
      </c>
    </row>
    <row r="523" s="2" customFormat="1">
      <c r="A523" s="40"/>
      <c r="B523" s="41"/>
      <c r="C523" s="42"/>
      <c r="D523" s="221" t="s">
        <v>155</v>
      </c>
      <c r="E523" s="42"/>
      <c r="F523" s="222" t="s">
        <v>911</v>
      </c>
      <c r="G523" s="42"/>
      <c r="H523" s="42"/>
      <c r="I523" s="223"/>
      <c r="J523" s="42"/>
      <c r="K523" s="42"/>
      <c r="L523" s="46"/>
      <c r="M523" s="224"/>
      <c r="N523" s="225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155</v>
      </c>
      <c r="AU523" s="19" t="s">
        <v>85</v>
      </c>
    </row>
    <row r="524" s="2" customFormat="1" ht="33" customHeight="1">
      <c r="A524" s="40"/>
      <c r="B524" s="41"/>
      <c r="C524" s="207" t="s">
        <v>420</v>
      </c>
      <c r="D524" s="207" t="s">
        <v>149</v>
      </c>
      <c r="E524" s="208" t="s">
        <v>913</v>
      </c>
      <c r="F524" s="209" t="s">
        <v>914</v>
      </c>
      <c r="G524" s="210" t="s">
        <v>189</v>
      </c>
      <c r="H524" s="211">
        <v>11.965</v>
      </c>
      <c r="I524" s="212"/>
      <c r="J524" s="213">
        <f>ROUND(I524*H524,2)</f>
        <v>0</v>
      </c>
      <c r="K524" s="214"/>
      <c r="L524" s="46"/>
      <c r="M524" s="215" t="s">
        <v>19</v>
      </c>
      <c r="N524" s="216" t="s">
        <v>46</v>
      </c>
      <c r="O524" s="86"/>
      <c r="P524" s="217">
        <f>O524*H524</f>
        <v>0</v>
      </c>
      <c r="Q524" s="217">
        <v>0</v>
      </c>
      <c r="R524" s="217">
        <f>Q524*H524</f>
        <v>0</v>
      </c>
      <c r="S524" s="217">
        <v>0</v>
      </c>
      <c r="T524" s="218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9" t="s">
        <v>153</v>
      </c>
      <c r="AT524" s="219" t="s">
        <v>149</v>
      </c>
      <c r="AU524" s="219" t="s">
        <v>85</v>
      </c>
      <c r="AY524" s="19" t="s">
        <v>147</v>
      </c>
      <c r="BE524" s="220">
        <f>IF(N524="základní",J524,0)</f>
        <v>0</v>
      </c>
      <c r="BF524" s="220">
        <f>IF(N524="snížená",J524,0)</f>
        <v>0</v>
      </c>
      <c r="BG524" s="220">
        <f>IF(N524="zákl. přenesená",J524,0)</f>
        <v>0</v>
      </c>
      <c r="BH524" s="220">
        <f>IF(N524="sníž. přenesená",J524,0)</f>
        <v>0</v>
      </c>
      <c r="BI524" s="220">
        <f>IF(N524="nulová",J524,0)</f>
        <v>0</v>
      </c>
      <c r="BJ524" s="19" t="s">
        <v>83</v>
      </c>
      <c r="BK524" s="220">
        <f>ROUND(I524*H524,2)</f>
        <v>0</v>
      </c>
      <c r="BL524" s="19" t="s">
        <v>153</v>
      </c>
      <c r="BM524" s="219" t="s">
        <v>915</v>
      </c>
    </row>
    <row r="525" s="2" customFormat="1">
      <c r="A525" s="40"/>
      <c r="B525" s="41"/>
      <c r="C525" s="42"/>
      <c r="D525" s="221" t="s">
        <v>155</v>
      </c>
      <c r="E525" s="42"/>
      <c r="F525" s="222" t="s">
        <v>916</v>
      </c>
      <c r="G525" s="42"/>
      <c r="H525" s="42"/>
      <c r="I525" s="223"/>
      <c r="J525" s="42"/>
      <c r="K525" s="42"/>
      <c r="L525" s="46"/>
      <c r="M525" s="224"/>
      <c r="N525" s="225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155</v>
      </c>
      <c r="AU525" s="19" t="s">
        <v>85</v>
      </c>
    </row>
    <row r="526" s="2" customFormat="1" ht="44.25" customHeight="1">
      <c r="A526" s="40"/>
      <c r="B526" s="41"/>
      <c r="C526" s="207" t="s">
        <v>432</v>
      </c>
      <c r="D526" s="207" t="s">
        <v>149</v>
      </c>
      <c r="E526" s="208" t="s">
        <v>918</v>
      </c>
      <c r="F526" s="209" t="s">
        <v>919</v>
      </c>
      <c r="G526" s="210" t="s">
        <v>189</v>
      </c>
      <c r="H526" s="211">
        <v>643.86000000000001</v>
      </c>
      <c r="I526" s="212"/>
      <c r="J526" s="213">
        <f>ROUND(I526*H526,2)</f>
        <v>0</v>
      </c>
      <c r="K526" s="214"/>
      <c r="L526" s="46"/>
      <c r="M526" s="215" t="s">
        <v>19</v>
      </c>
      <c r="N526" s="216" t="s">
        <v>46</v>
      </c>
      <c r="O526" s="86"/>
      <c r="P526" s="217">
        <f>O526*H526</f>
        <v>0</v>
      </c>
      <c r="Q526" s="217">
        <v>0</v>
      </c>
      <c r="R526" s="217">
        <f>Q526*H526</f>
        <v>0</v>
      </c>
      <c r="S526" s="217">
        <v>0</v>
      </c>
      <c r="T526" s="218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9" t="s">
        <v>153</v>
      </c>
      <c r="AT526" s="219" t="s">
        <v>149</v>
      </c>
      <c r="AU526" s="219" t="s">
        <v>85</v>
      </c>
      <c r="AY526" s="19" t="s">
        <v>147</v>
      </c>
      <c r="BE526" s="220">
        <f>IF(N526="základní",J526,0)</f>
        <v>0</v>
      </c>
      <c r="BF526" s="220">
        <f>IF(N526="snížená",J526,0)</f>
        <v>0</v>
      </c>
      <c r="BG526" s="220">
        <f>IF(N526="zákl. přenesená",J526,0)</f>
        <v>0</v>
      </c>
      <c r="BH526" s="220">
        <f>IF(N526="sníž. přenesená",J526,0)</f>
        <v>0</v>
      </c>
      <c r="BI526" s="220">
        <f>IF(N526="nulová",J526,0)</f>
        <v>0</v>
      </c>
      <c r="BJ526" s="19" t="s">
        <v>83</v>
      </c>
      <c r="BK526" s="220">
        <f>ROUND(I526*H526,2)</f>
        <v>0</v>
      </c>
      <c r="BL526" s="19" t="s">
        <v>153</v>
      </c>
      <c r="BM526" s="219" t="s">
        <v>920</v>
      </c>
    </row>
    <row r="527" s="2" customFormat="1">
      <c r="A527" s="40"/>
      <c r="B527" s="41"/>
      <c r="C527" s="42"/>
      <c r="D527" s="221" t="s">
        <v>155</v>
      </c>
      <c r="E527" s="42"/>
      <c r="F527" s="222" t="s">
        <v>921</v>
      </c>
      <c r="G527" s="42"/>
      <c r="H527" s="42"/>
      <c r="I527" s="223"/>
      <c r="J527" s="42"/>
      <c r="K527" s="42"/>
      <c r="L527" s="46"/>
      <c r="M527" s="224"/>
      <c r="N527" s="225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155</v>
      </c>
      <c r="AU527" s="19" t="s">
        <v>85</v>
      </c>
    </row>
    <row r="528" s="14" customFormat="1">
      <c r="A528" s="14"/>
      <c r="B528" s="248"/>
      <c r="C528" s="249"/>
      <c r="D528" s="239" t="s">
        <v>217</v>
      </c>
      <c r="E528" s="250" t="s">
        <v>19</v>
      </c>
      <c r="F528" s="251" t="s">
        <v>922</v>
      </c>
      <c r="G528" s="249"/>
      <c r="H528" s="250" t="s">
        <v>19</v>
      </c>
      <c r="I528" s="252"/>
      <c r="J528" s="249"/>
      <c r="K528" s="249"/>
      <c r="L528" s="253"/>
      <c r="M528" s="254"/>
      <c r="N528" s="255"/>
      <c r="O528" s="255"/>
      <c r="P528" s="255"/>
      <c r="Q528" s="255"/>
      <c r="R528" s="255"/>
      <c r="S528" s="255"/>
      <c r="T528" s="25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7" t="s">
        <v>217</v>
      </c>
      <c r="AU528" s="257" t="s">
        <v>85</v>
      </c>
      <c r="AV528" s="14" t="s">
        <v>83</v>
      </c>
      <c r="AW528" s="14" t="s">
        <v>37</v>
      </c>
      <c r="AX528" s="14" t="s">
        <v>75</v>
      </c>
      <c r="AY528" s="257" t="s">
        <v>147</v>
      </c>
    </row>
    <row r="529" s="13" customFormat="1">
      <c r="A529" s="13"/>
      <c r="B529" s="237"/>
      <c r="C529" s="238"/>
      <c r="D529" s="239" t="s">
        <v>217</v>
      </c>
      <c r="E529" s="258" t="s">
        <v>19</v>
      </c>
      <c r="F529" s="240" t="s">
        <v>923</v>
      </c>
      <c r="G529" s="238"/>
      <c r="H529" s="241">
        <v>53.655000000000001</v>
      </c>
      <c r="I529" s="242"/>
      <c r="J529" s="238"/>
      <c r="K529" s="238"/>
      <c r="L529" s="243"/>
      <c r="M529" s="244"/>
      <c r="N529" s="245"/>
      <c r="O529" s="245"/>
      <c r="P529" s="245"/>
      <c r="Q529" s="245"/>
      <c r="R529" s="245"/>
      <c r="S529" s="245"/>
      <c r="T529" s="24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7" t="s">
        <v>217</v>
      </c>
      <c r="AU529" s="247" t="s">
        <v>85</v>
      </c>
      <c r="AV529" s="13" t="s">
        <v>85</v>
      </c>
      <c r="AW529" s="13" t="s">
        <v>37</v>
      </c>
      <c r="AX529" s="13" t="s">
        <v>83</v>
      </c>
      <c r="AY529" s="247" t="s">
        <v>147</v>
      </c>
    </row>
    <row r="530" s="13" customFormat="1">
      <c r="A530" s="13"/>
      <c r="B530" s="237"/>
      <c r="C530" s="238"/>
      <c r="D530" s="239" t="s">
        <v>217</v>
      </c>
      <c r="E530" s="238"/>
      <c r="F530" s="240" t="s">
        <v>924</v>
      </c>
      <c r="G530" s="238"/>
      <c r="H530" s="241">
        <v>643.86000000000001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7" t="s">
        <v>217</v>
      </c>
      <c r="AU530" s="247" t="s">
        <v>85</v>
      </c>
      <c r="AV530" s="13" t="s">
        <v>85</v>
      </c>
      <c r="AW530" s="13" t="s">
        <v>4</v>
      </c>
      <c r="AX530" s="13" t="s">
        <v>83</v>
      </c>
      <c r="AY530" s="247" t="s">
        <v>147</v>
      </c>
    </row>
    <row r="531" s="2" customFormat="1" ht="44.25" customHeight="1">
      <c r="A531" s="40"/>
      <c r="B531" s="41"/>
      <c r="C531" s="207" t="s">
        <v>437</v>
      </c>
      <c r="D531" s="207" t="s">
        <v>149</v>
      </c>
      <c r="E531" s="208" t="s">
        <v>941</v>
      </c>
      <c r="F531" s="209" t="s">
        <v>942</v>
      </c>
      <c r="G531" s="210" t="s">
        <v>189</v>
      </c>
      <c r="H531" s="211">
        <v>11.965</v>
      </c>
      <c r="I531" s="212"/>
      <c r="J531" s="213">
        <f>ROUND(I531*H531,2)</f>
        <v>0</v>
      </c>
      <c r="K531" s="214"/>
      <c r="L531" s="46"/>
      <c r="M531" s="215" t="s">
        <v>19</v>
      </c>
      <c r="N531" s="216" t="s">
        <v>46</v>
      </c>
      <c r="O531" s="86"/>
      <c r="P531" s="217">
        <f>O531*H531</f>
        <v>0</v>
      </c>
      <c r="Q531" s="217">
        <v>0</v>
      </c>
      <c r="R531" s="217">
        <f>Q531*H531</f>
        <v>0</v>
      </c>
      <c r="S531" s="217">
        <v>0</v>
      </c>
      <c r="T531" s="218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9" t="s">
        <v>153</v>
      </c>
      <c r="AT531" s="219" t="s">
        <v>149</v>
      </c>
      <c r="AU531" s="219" t="s">
        <v>85</v>
      </c>
      <c r="AY531" s="19" t="s">
        <v>147</v>
      </c>
      <c r="BE531" s="220">
        <f>IF(N531="základní",J531,0)</f>
        <v>0</v>
      </c>
      <c r="BF531" s="220">
        <f>IF(N531="snížená",J531,0)</f>
        <v>0</v>
      </c>
      <c r="BG531" s="220">
        <f>IF(N531="zákl. přenesená",J531,0)</f>
        <v>0</v>
      </c>
      <c r="BH531" s="220">
        <f>IF(N531="sníž. přenesená",J531,0)</f>
        <v>0</v>
      </c>
      <c r="BI531" s="220">
        <f>IF(N531="nulová",J531,0)</f>
        <v>0</v>
      </c>
      <c r="BJ531" s="19" t="s">
        <v>83</v>
      </c>
      <c r="BK531" s="220">
        <f>ROUND(I531*H531,2)</f>
        <v>0</v>
      </c>
      <c r="BL531" s="19" t="s">
        <v>153</v>
      </c>
      <c r="BM531" s="219" t="s">
        <v>943</v>
      </c>
    </row>
    <row r="532" s="2" customFormat="1">
      <c r="A532" s="40"/>
      <c r="B532" s="41"/>
      <c r="C532" s="42"/>
      <c r="D532" s="221" t="s">
        <v>155</v>
      </c>
      <c r="E532" s="42"/>
      <c r="F532" s="222" t="s">
        <v>944</v>
      </c>
      <c r="G532" s="42"/>
      <c r="H532" s="42"/>
      <c r="I532" s="223"/>
      <c r="J532" s="42"/>
      <c r="K532" s="42"/>
      <c r="L532" s="46"/>
      <c r="M532" s="224"/>
      <c r="N532" s="225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155</v>
      </c>
      <c r="AU532" s="19" t="s">
        <v>85</v>
      </c>
    </row>
    <row r="533" s="12" customFormat="1" ht="22.8" customHeight="1">
      <c r="A533" s="12"/>
      <c r="B533" s="191"/>
      <c r="C533" s="192"/>
      <c r="D533" s="193" t="s">
        <v>74</v>
      </c>
      <c r="E533" s="205" t="s">
        <v>950</v>
      </c>
      <c r="F533" s="205" t="s">
        <v>951</v>
      </c>
      <c r="G533" s="192"/>
      <c r="H533" s="192"/>
      <c r="I533" s="195"/>
      <c r="J533" s="206">
        <f>BK533</f>
        <v>0</v>
      </c>
      <c r="K533" s="192"/>
      <c r="L533" s="197"/>
      <c r="M533" s="198"/>
      <c r="N533" s="199"/>
      <c r="O533" s="199"/>
      <c r="P533" s="200">
        <f>SUM(P534:P535)</f>
        <v>0</v>
      </c>
      <c r="Q533" s="199"/>
      <c r="R533" s="200">
        <f>SUM(R534:R535)</f>
        <v>0</v>
      </c>
      <c r="S533" s="199"/>
      <c r="T533" s="201">
        <f>SUM(T534:T535)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2" t="s">
        <v>83</v>
      </c>
      <c r="AT533" s="203" t="s">
        <v>74</v>
      </c>
      <c r="AU533" s="203" t="s">
        <v>83</v>
      </c>
      <c r="AY533" s="202" t="s">
        <v>147</v>
      </c>
      <c r="BK533" s="204">
        <f>SUM(BK534:BK535)</f>
        <v>0</v>
      </c>
    </row>
    <row r="534" s="2" customFormat="1" ht="55.5" customHeight="1">
      <c r="A534" s="40"/>
      <c r="B534" s="41"/>
      <c r="C534" s="207" t="s">
        <v>439</v>
      </c>
      <c r="D534" s="207" t="s">
        <v>149</v>
      </c>
      <c r="E534" s="208" t="s">
        <v>953</v>
      </c>
      <c r="F534" s="209" t="s">
        <v>954</v>
      </c>
      <c r="G534" s="210" t="s">
        <v>189</v>
      </c>
      <c r="H534" s="211">
        <v>26.408999999999999</v>
      </c>
      <c r="I534" s="212"/>
      <c r="J534" s="213">
        <f>ROUND(I534*H534,2)</f>
        <v>0</v>
      </c>
      <c r="K534" s="214"/>
      <c r="L534" s="46"/>
      <c r="M534" s="215" t="s">
        <v>19</v>
      </c>
      <c r="N534" s="216" t="s">
        <v>46</v>
      </c>
      <c r="O534" s="86"/>
      <c r="P534" s="217">
        <f>O534*H534</f>
        <v>0</v>
      </c>
      <c r="Q534" s="217">
        <v>0</v>
      </c>
      <c r="R534" s="217">
        <f>Q534*H534</f>
        <v>0</v>
      </c>
      <c r="S534" s="217">
        <v>0</v>
      </c>
      <c r="T534" s="218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9" t="s">
        <v>153</v>
      </c>
      <c r="AT534" s="219" t="s">
        <v>149</v>
      </c>
      <c r="AU534" s="219" t="s">
        <v>85</v>
      </c>
      <c r="AY534" s="19" t="s">
        <v>147</v>
      </c>
      <c r="BE534" s="220">
        <f>IF(N534="základní",J534,0)</f>
        <v>0</v>
      </c>
      <c r="BF534" s="220">
        <f>IF(N534="snížená",J534,0)</f>
        <v>0</v>
      </c>
      <c r="BG534" s="220">
        <f>IF(N534="zákl. přenesená",J534,0)</f>
        <v>0</v>
      </c>
      <c r="BH534" s="220">
        <f>IF(N534="sníž. přenesená",J534,0)</f>
        <v>0</v>
      </c>
      <c r="BI534" s="220">
        <f>IF(N534="nulová",J534,0)</f>
        <v>0</v>
      </c>
      <c r="BJ534" s="19" t="s">
        <v>83</v>
      </c>
      <c r="BK534" s="220">
        <f>ROUND(I534*H534,2)</f>
        <v>0</v>
      </c>
      <c r="BL534" s="19" t="s">
        <v>153</v>
      </c>
      <c r="BM534" s="219" t="s">
        <v>955</v>
      </c>
    </row>
    <row r="535" s="2" customFormat="1">
      <c r="A535" s="40"/>
      <c r="B535" s="41"/>
      <c r="C535" s="42"/>
      <c r="D535" s="221" t="s">
        <v>155</v>
      </c>
      <c r="E535" s="42"/>
      <c r="F535" s="222" t="s">
        <v>956</v>
      </c>
      <c r="G535" s="42"/>
      <c r="H535" s="42"/>
      <c r="I535" s="223"/>
      <c r="J535" s="42"/>
      <c r="K535" s="42"/>
      <c r="L535" s="46"/>
      <c r="M535" s="224"/>
      <c r="N535" s="225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155</v>
      </c>
      <c r="AU535" s="19" t="s">
        <v>85</v>
      </c>
    </row>
    <row r="536" s="12" customFormat="1" ht="25.92" customHeight="1">
      <c r="A536" s="12"/>
      <c r="B536" s="191"/>
      <c r="C536" s="192"/>
      <c r="D536" s="193" t="s">
        <v>74</v>
      </c>
      <c r="E536" s="194" t="s">
        <v>957</v>
      </c>
      <c r="F536" s="194" t="s">
        <v>958</v>
      </c>
      <c r="G536" s="192"/>
      <c r="H536" s="192"/>
      <c r="I536" s="195"/>
      <c r="J536" s="196">
        <f>BK536</f>
        <v>0</v>
      </c>
      <c r="K536" s="192"/>
      <c r="L536" s="197"/>
      <c r="M536" s="198"/>
      <c r="N536" s="199"/>
      <c r="O536" s="199"/>
      <c r="P536" s="200">
        <f>P537+P550+P565+P580+P674+P699</f>
        <v>0</v>
      </c>
      <c r="Q536" s="199"/>
      <c r="R536" s="200">
        <f>R537+R550+R565+R580+R674+R699</f>
        <v>3.6457642000000003</v>
      </c>
      <c r="S536" s="199"/>
      <c r="T536" s="201">
        <f>T537+T550+T565+T580+T674+T699</f>
        <v>2.7596107999999999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02" t="s">
        <v>85</v>
      </c>
      <c r="AT536" s="203" t="s">
        <v>74</v>
      </c>
      <c r="AU536" s="203" t="s">
        <v>75</v>
      </c>
      <c r="AY536" s="202" t="s">
        <v>147</v>
      </c>
      <c r="BK536" s="204">
        <f>BK537+BK550+BK565+BK580+BK674+BK699</f>
        <v>0</v>
      </c>
    </row>
    <row r="537" s="12" customFormat="1" ht="22.8" customHeight="1">
      <c r="A537" s="12"/>
      <c r="B537" s="191"/>
      <c r="C537" s="192"/>
      <c r="D537" s="193" t="s">
        <v>74</v>
      </c>
      <c r="E537" s="205" t="s">
        <v>959</v>
      </c>
      <c r="F537" s="205" t="s">
        <v>960</v>
      </c>
      <c r="G537" s="192"/>
      <c r="H537" s="192"/>
      <c r="I537" s="195"/>
      <c r="J537" s="206">
        <f>BK537</f>
        <v>0</v>
      </c>
      <c r="K537" s="192"/>
      <c r="L537" s="197"/>
      <c r="M537" s="198"/>
      <c r="N537" s="199"/>
      <c r="O537" s="199"/>
      <c r="P537" s="200">
        <f>SUM(P538:P549)</f>
        <v>0</v>
      </c>
      <c r="Q537" s="199"/>
      <c r="R537" s="200">
        <f>SUM(R538:R549)</f>
        <v>0.83884060000000005</v>
      </c>
      <c r="S537" s="199"/>
      <c r="T537" s="201">
        <f>SUM(T538:T549)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02" t="s">
        <v>85</v>
      </c>
      <c r="AT537" s="203" t="s">
        <v>74</v>
      </c>
      <c r="AU537" s="203" t="s">
        <v>83</v>
      </c>
      <c r="AY537" s="202" t="s">
        <v>147</v>
      </c>
      <c r="BK537" s="204">
        <f>SUM(BK538:BK549)</f>
        <v>0</v>
      </c>
    </row>
    <row r="538" s="2" customFormat="1" ht="24.15" customHeight="1">
      <c r="A538" s="40"/>
      <c r="B538" s="41"/>
      <c r="C538" s="207" t="s">
        <v>442</v>
      </c>
      <c r="D538" s="207" t="s">
        <v>149</v>
      </c>
      <c r="E538" s="208" t="s">
        <v>1959</v>
      </c>
      <c r="F538" s="209" t="s">
        <v>1960</v>
      </c>
      <c r="G538" s="210" t="s">
        <v>159</v>
      </c>
      <c r="H538" s="211">
        <v>75.519999999999996</v>
      </c>
      <c r="I538" s="212"/>
      <c r="J538" s="213">
        <f>ROUND(I538*H538,2)</f>
        <v>0</v>
      </c>
      <c r="K538" s="214"/>
      <c r="L538" s="46"/>
      <c r="M538" s="215" t="s">
        <v>19</v>
      </c>
      <c r="N538" s="216" t="s">
        <v>46</v>
      </c>
      <c r="O538" s="86"/>
      <c r="P538" s="217">
        <f>O538*H538</f>
        <v>0</v>
      </c>
      <c r="Q538" s="217">
        <v>0.00088000000000000003</v>
      </c>
      <c r="R538" s="217">
        <f>Q538*H538</f>
        <v>0.066457600000000006</v>
      </c>
      <c r="S538" s="217">
        <v>0</v>
      </c>
      <c r="T538" s="218">
        <f>S538*H538</f>
        <v>0</v>
      </c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R538" s="219" t="s">
        <v>964</v>
      </c>
      <c r="AT538" s="219" t="s">
        <v>149</v>
      </c>
      <c r="AU538" s="219" t="s">
        <v>85</v>
      </c>
      <c r="AY538" s="19" t="s">
        <v>147</v>
      </c>
      <c r="BE538" s="220">
        <f>IF(N538="základní",J538,0)</f>
        <v>0</v>
      </c>
      <c r="BF538" s="220">
        <f>IF(N538="snížená",J538,0)</f>
        <v>0</v>
      </c>
      <c r="BG538" s="220">
        <f>IF(N538="zákl. přenesená",J538,0)</f>
        <v>0</v>
      </c>
      <c r="BH538" s="220">
        <f>IF(N538="sníž. přenesená",J538,0)</f>
        <v>0</v>
      </c>
      <c r="BI538" s="220">
        <f>IF(N538="nulová",J538,0)</f>
        <v>0</v>
      </c>
      <c r="BJ538" s="19" t="s">
        <v>83</v>
      </c>
      <c r="BK538" s="220">
        <f>ROUND(I538*H538,2)</f>
        <v>0</v>
      </c>
      <c r="BL538" s="19" t="s">
        <v>964</v>
      </c>
      <c r="BM538" s="219" t="s">
        <v>1961</v>
      </c>
    </row>
    <row r="539" s="2" customFormat="1">
      <c r="A539" s="40"/>
      <c r="B539" s="41"/>
      <c r="C539" s="42"/>
      <c r="D539" s="221" t="s">
        <v>155</v>
      </c>
      <c r="E539" s="42"/>
      <c r="F539" s="222" t="s">
        <v>1962</v>
      </c>
      <c r="G539" s="42"/>
      <c r="H539" s="42"/>
      <c r="I539" s="223"/>
      <c r="J539" s="42"/>
      <c r="K539" s="42"/>
      <c r="L539" s="46"/>
      <c r="M539" s="224"/>
      <c r="N539" s="225"/>
      <c r="O539" s="86"/>
      <c r="P539" s="86"/>
      <c r="Q539" s="86"/>
      <c r="R539" s="86"/>
      <c r="S539" s="86"/>
      <c r="T539" s="87"/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T539" s="19" t="s">
        <v>155</v>
      </c>
      <c r="AU539" s="19" t="s">
        <v>85</v>
      </c>
    </row>
    <row r="540" s="14" customFormat="1">
      <c r="A540" s="14"/>
      <c r="B540" s="248"/>
      <c r="C540" s="249"/>
      <c r="D540" s="239" t="s">
        <v>217</v>
      </c>
      <c r="E540" s="250" t="s">
        <v>19</v>
      </c>
      <c r="F540" s="251" t="s">
        <v>1963</v>
      </c>
      <c r="G540" s="249"/>
      <c r="H540" s="250" t="s">
        <v>19</v>
      </c>
      <c r="I540" s="252"/>
      <c r="J540" s="249"/>
      <c r="K540" s="249"/>
      <c r="L540" s="253"/>
      <c r="M540" s="254"/>
      <c r="N540" s="255"/>
      <c r="O540" s="255"/>
      <c r="P540" s="255"/>
      <c r="Q540" s="255"/>
      <c r="R540" s="255"/>
      <c r="S540" s="255"/>
      <c r="T540" s="25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7" t="s">
        <v>217</v>
      </c>
      <c r="AU540" s="257" t="s">
        <v>85</v>
      </c>
      <c r="AV540" s="14" t="s">
        <v>83</v>
      </c>
      <c r="AW540" s="14" t="s">
        <v>37</v>
      </c>
      <c r="AX540" s="14" t="s">
        <v>75</v>
      </c>
      <c r="AY540" s="257" t="s">
        <v>147</v>
      </c>
    </row>
    <row r="541" s="13" customFormat="1">
      <c r="A541" s="13"/>
      <c r="B541" s="237"/>
      <c r="C541" s="238"/>
      <c r="D541" s="239" t="s">
        <v>217</v>
      </c>
      <c r="E541" s="258" t="s">
        <v>19</v>
      </c>
      <c r="F541" s="240" t="s">
        <v>1964</v>
      </c>
      <c r="G541" s="238"/>
      <c r="H541" s="241">
        <v>37.759999999999998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7" t="s">
        <v>217</v>
      </c>
      <c r="AU541" s="247" t="s">
        <v>85</v>
      </c>
      <c r="AV541" s="13" t="s">
        <v>85</v>
      </c>
      <c r="AW541" s="13" t="s">
        <v>37</v>
      </c>
      <c r="AX541" s="13" t="s">
        <v>75</v>
      </c>
      <c r="AY541" s="247" t="s">
        <v>147</v>
      </c>
    </row>
    <row r="542" s="14" customFormat="1">
      <c r="A542" s="14"/>
      <c r="B542" s="248"/>
      <c r="C542" s="249"/>
      <c r="D542" s="239" t="s">
        <v>217</v>
      </c>
      <c r="E542" s="250" t="s">
        <v>19</v>
      </c>
      <c r="F542" s="251" t="s">
        <v>1965</v>
      </c>
      <c r="G542" s="249"/>
      <c r="H542" s="250" t="s">
        <v>19</v>
      </c>
      <c r="I542" s="252"/>
      <c r="J542" s="249"/>
      <c r="K542" s="249"/>
      <c r="L542" s="253"/>
      <c r="M542" s="254"/>
      <c r="N542" s="255"/>
      <c r="O542" s="255"/>
      <c r="P542" s="255"/>
      <c r="Q542" s="255"/>
      <c r="R542" s="255"/>
      <c r="S542" s="255"/>
      <c r="T542" s="25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7" t="s">
        <v>217</v>
      </c>
      <c r="AU542" s="257" t="s">
        <v>85</v>
      </c>
      <c r="AV542" s="14" t="s">
        <v>83</v>
      </c>
      <c r="AW542" s="14" t="s">
        <v>37</v>
      </c>
      <c r="AX542" s="14" t="s">
        <v>75</v>
      </c>
      <c r="AY542" s="257" t="s">
        <v>147</v>
      </c>
    </row>
    <row r="543" s="13" customFormat="1">
      <c r="A543" s="13"/>
      <c r="B543" s="237"/>
      <c r="C543" s="238"/>
      <c r="D543" s="239" t="s">
        <v>217</v>
      </c>
      <c r="E543" s="258" t="s">
        <v>19</v>
      </c>
      <c r="F543" s="240" t="s">
        <v>1964</v>
      </c>
      <c r="G543" s="238"/>
      <c r="H543" s="241">
        <v>37.759999999999998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7" t="s">
        <v>217</v>
      </c>
      <c r="AU543" s="247" t="s">
        <v>85</v>
      </c>
      <c r="AV543" s="13" t="s">
        <v>85</v>
      </c>
      <c r="AW543" s="13" t="s">
        <v>37</v>
      </c>
      <c r="AX543" s="13" t="s">
        <v>75</v>
      </c>
      <c r="AY543" s="247" t="s">
        <v>147</v>
      </c>
    </row>
    <row r="544" s="15" customFormat="1">
      <c r="A544" s="15"/>
      <c r="B544" s="259"/>
      <c r="C544" s="260"/>
      <c r="D544" s="239" t="s">
        <v>217</v>
      </c>
      <c r="E544" s="261" t="s">
        <v>19</v>
      </c>
      <c r="F544" s="262" t="s">
        <v>233</v>
      </c>
      <c r="G544" s="260"/>
      <c r="H544" s="263">
        <v>75.519999999999996</v>
      </c>
      <c r="I544" s="264"/>
      <c r="J544" s="260"/>
      <c r="K544" s="260"/>
      <c r="L544" s="265"/>
      <c r="M544" s="266"/>
      <c r="N544" s="267"/>
      <c r="O544" s="267"/>
      <c r="P544" s="267"/>
      <c r="Q544" s="267"/>
      <c r="R544" s="267"/>
      <c r="S544" s="267"/>
      <c r="T544" s="268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9" t="s">
        <v>217</v>
      </c>
      <c r="AU544" s="269" t="s">
        <v>85</v>
      </c>
      <c r="AV544" s="15" t="s">
        <v>153</v>
      </c>
      <c r="AW544" s="15" t="s">
        <v>37</v>
      </c>
      <c r="AX544" s="15" t="s">
        <v>83</v>
      </c>
      <c r="AY544" s="269" t="s">
        <v>147</v>
      </c>
    </row>
    <row r="545" s="2" customFormat="1" ht="44.25" customHeight="1">
      <c r="A545" s="40"/>
      <c r="B545" s="41"/>
      <c r="C545" s="226" t="s">
        <v>477</v>
      </c>
      <c r="D545" s="226" t="s">
        <v>212</v>
      </c>
      <c r="E545" s="227" t="s">
        <v>1966</v>
      </c>
      <c r="F545" s="228" t="s">
        <v>1967</v>
      </c>
      <c r="G545" s="229" t="s">
        <v>159</v>
      </c>
      <c r="H545" s="230">
        <v>88.019000000000005</v>
      </c>
      <c r="I545" s="231"/>
      <c r="J545" s="232">
        <f>ROUND(I545*H545,2)</f>
        <v>0</v>
      </c>
      <c r="K545" s="233"/>
      <c r="L545" s="234"/>
      <c r="M545" s="235" t="s">
        <v>19</v>
      </c>
      <c r="N545" s="236" t="s">
        <v>46</v>
      </c>
      <c r="O545" s="86"/>
      <c r="P545" s="217">
        <f>O545*H545</f>
        <v>0</v>
      </c>
      <c r="Q545" s="217">
        <v>0.0050000000000000001</v>
      </c>
      <c r="R545" s="217">
        <f>Q545*H545</f>
        <v>0.44009500000000001</v>
      </c>
      <c r="S545" s="217">
        <v>0</v>
      </c>
      <c r="T545" s="218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9" t="s">
        <v>986</v>
      </c>
      <c r="AT545" s="219" t="s">
        <v>212</v>
      </c>
      <c r="AU545" s="219" t="s">
        <v>85</v>
      </c>
      <c r="AY545" s="19" t="s">
        <v>147</v>
      </c>
      <c r="BE545" s="220">
        <f>IF(N545="základní",J545,0)</f>
        <v>0</v>
      </c>
      <c r="BF545" s="220">
        <f>IF(N545="snížená",J545,0)</f>
        <v>0</v>
      </c>
      <c r="BG545" s="220">
        <f>IF(N545="zákl. přenesená",J545,0)</f>
        <v>0</v>
      </c>
      <c r="BH545" s="220">
        <f>IF(N545="sníž. přenesená",J545,0)</f>
        <v>0</v>
      </c>
      <c r="BI545" s="220">
        <f>IF(N545="nulová",J545,0)</f>
        <v>0</v>
      </c>
      <c r="BJ545" s="19" t="s">
        <v>83</v>
      </c>
      <c r="BK545" s="220">
        <f>ROUND(I545*H545,2)</f>
        <v>0</v>
      </c>
      <c r="BL545" s="19" t="s">
        <v>964</v>
      </c>
      <c r="BM545" s="219" t="s">
        <v>1968</v>
      </c>
    </row>
    <row r="546" s="13" customFormat="1">
      <c r="A546" s="13"/>
      <c r="B546" s="237"/>
      <c r="C546" s="238"/>
      <c r="D546" s="239" t="s">
        <v>217</v>
      </c>
      <c r="E546" s="238"/>
      <c r="F546" s="240" t="s">
        <v>1969</v>
      </c>
      <c r="G546" s="238"/>
      <c r="H546" s="241">
        <v>88.019000000000005</v>
      </c>
      <c r="I546" s="242"/>
      <c r="J546" s="238"/>
      <c r="K546" s="238"/>
      <c r="L546" s="243"/>
      <c r="M546" s="244"/>
      <c r="N546" s="245"/>
      <c r="O546" s="245"/>
      <c r="P546" s="245"/>
      <c r="Q546" s="245"/>
      <c r="R546" s="245"/>
      <c r="S546" s="245"/>
      <c r="T546" s="24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7" t="s">
        <v>217</v>
      </c>
      <c r="AU546" s="247" t="s">
        <v>85</v>
      </c>
      <c r="AV546" s="13" t="s">
        <v>85</v>
      </c>
      <c r="AW546" s="13" t="s">
        <v>4</v>
      </c>
      <c r="AX546" s="13" t="s">
        <v>83</v>
      </c>
      <c r="AY546" s="247" t="s">
        <v>147</v>
      </c>
    </row>
    <row r="547" s="2" customFormat="1" ht="49.05" customHeight="1">
      <c r="A547" s="40"/>
      <c r="B547" s="41"/>
      <c r="C547" s="226" t="s">
        <v>508</v>
      </c>
      <c r="D547" s="226" t="s">
        <v>212</v>
      </c>
      <c r="E547" s="227" t="s">
        <v>1970</v>
      </c>
      <c r="F547" s="228" t="s">
        <v>1971</v>
      </c>
      <c r="G547" s="229" t="s">
        <v>159</v>
      </c>
      <c r="H547" s="230">
        <v>75.519999999999996</v>
      </c>
      <c r="I547" s="231"/>
      <c r="J547" s="232">
        <f>ROUND(I547*H547,2)</f>
        <v>0</v>
      </c>
      <c r="K547" s="233"/>
      <c r="L547" s="234"/>
      <c r="M547" s="235" t="s">
        <v>19</v>
      </c>
      <c r="N547" s="236" t="s">
        <v>46</v>
      </c>
      <c r="O547" s="86"/>
      <c r="P547" s="217">
        <f>O547*H547</f>
        <v>0</v>
      </c>
      <c r="Q547" s="217">
        <v>0.0044000000000000003</v>
      </c>
      <c r="R547" s="217">
        <f>Q547*H547</f>
        <v>0.33228800000000003</v>
      </c>
      <c r="S547" s="217">
        <v>0</v>
      </c>
      <c r="T547" s="218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9" t="s">
        <v>986</v>
      </c>
      <c r="AT547" s="219" t="s">
        <v>212</v>
      </c>
      <c r="AU547" s="219" t="s">
        <v>85</v>
      </c>
      <c r="AY547" s="19" t="s">
        <v>147</v>
      </c>
      <c r="BE547" s="220">
        <f>IF(N547="základní",J547,0)</f>
        <v>0</v>
      </c>
      <c r="BF547" s="220">
        <f>IF(N547="snížená",J547,0)</f>
        <v>0</v>
      </c>
      <c r="BG547" s="220">
        <f>IF(N547="zákl. přenesená",J547,0)</f>
        <v>0</v>
      </c>
      <c r="BH547" s="220">
        <f>IF(N547="sníž. přenesená",J547,0)</f>
        <v>0</v>
      </c>
      <c r="BI547" s="220">
        <f>IF(N547="nulová",J547,0)</f>
        <v>0</v>
      </c>
      <c r="BJ547" s="19" t="s">
        <v>83</v>
      </c>
      <c r="BK547" s="220">
        <f>ROUND(I547*H547,2)</f>
        <v>0</v>
      </c>
      <c r="BL547" s="19" t="s">
        <v>964</v>
      </c>
      <c r="BM547" s="219" t="s">
        <v>1972</v>
      </c>
    </row>
    <row r="548" s="2" customFormat="1" ht="49.05" customHeight="1">
      <c r="A548" s="40"/>
      <c r="B548" s="41"/>
      <c r="C548" s="207" t="s">
        <v>539</v>
      </c>
      <c r="D548" s="207" t="s">
        <v>149</v>
      </c>
      <c r="E548" s="208" t="s">
        <v>1066</v>
      </c>
      <c r="F548" s="209" t="s">
        <v>1067</v>
      </c>
      <c r="G548" s="210" t="s">
        <v>189</v>
      </c>
      <c r="H548" s="211">
        <v>0.83899999999999997</v>
      </c>
      <c r="I548" s="212"/>
      <c r="J548" s="213">
        <f>ROUND(I548*H548,2)</f>
        <v>0</v>
      </c>
      <c r="K548" s="214"/>
      <c r="L548" s="46"/>
      <c r="M548" s="215" t="s">
        <v>19</v>
      </c>
      <c r="N548" s="216" t="s">
        <v>46</v>
      </c>
      <c r="O548" s="86"/>
      <c r="P548" s="217">
        <f>O548*H548</f>
        <v>0</v>
      </c>
      <c r="Q548" s="217">
        <v>0</v>
      </c>
      <c r="R548" s="217">
        <f>Q548*H548</f>
        <v>0</v>
      </c>
      <c r="S548" s="217">
        <v>0</v>
      </c>
      <c r="T548" s="218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9" t="s">
        <v>964</v>
      </c>
      <c r="AT548" s="219" t="s">
        <v>149</v>
      </c>
      <c r="AU548" s="219" t="s">
        <v>85</v>
      </c>
      <c r="AY548" s="19" t="s">
        <v>147</v>
      </c>
      <c r="BE548" s="220">
        <f>IF(N548="základní",J548,0)</f>
        <v>0</v>
      </c>
      <c r="BF548" s="220">
        <f>IF(N548="snížená",J548,0)</f>
        <v>0</v>
      </c>
      <c r="BG548" s="220">
        <f>IF(N548="zákl. přenesená",J548,0)</f>
        <v>0</v>
      </c>
      <c r="BH548" s="220">
        <f>IF(N548="sníž. přenesená",J548,0)</f>
        <v>0</v>
      </c>
      <c r="BI548" s="220">
        <f>IF(N548="nulová",J548,0)</f>
        <v>0</v>
      </c>
      <c r="BJ548" s="19" t="s">
        <v>83</v>
      </c>
      <c r="BK548" s="220">
        <f>ROUND(I548*H548,2)</f>
        <v>0</v>
      </c>
      <c r="BL548" s="19" t="s">
        <v>964</v>
      </c>
      <c r="BM548" s="219" t="s">
        <v>1068</v>
      </c>
    </row>
    <row r="549" s="2" customFormat="1">
      <c r="A549" s="40"/>
      <c r="B549" s="41"/>
      <c r="C549" s="42"/>
      <c r="D549" s="221" t="s">
        <v>155</v>
      </c>
      <c r="E549" s="42"/>
      <c r="F549" s="222" t="s">
        <v>1069</v>
      </c>
      <c r="G549" s="42"/>
      <c r="H549" s="42"/>
      <c r="I549" s="223"/>
      <c r="J549" s="42"/>
      <c r="K549" s="42"/>
      <c r="L549" s="46"/>
      <c r="M549" s="224"/>
      <c r="N549" s="225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155</v>
      </c>
      <c r="AU549" s="19" t="s">
        <v>85</v>
      </c>
    </row>
    <row r="550" s="12" customFormat="1" ht="22.8" customHeight="1">
      <c r="A550" s="12"/>
      <c r="B550" s="191"/>
      <c r="C550" s="192"/>
      <c r="D550" s="193" t="s">
        <v>74</v>
      </c>
      <c r="E550" s="205" t="s">
        <v>1070</v>
      </c>
      <c r="F550" s="205" t="s">
        <v>1071</v>
      </c>
      <c r="G550" s="192"/>
      <c r="H550" s="192"/>
      <c r="I550" s="195"/>
      <c r="J550" s="206">
        <f>BK550</f>
        <v>0</v>
      </c>
      <c r="K550" s="192"/>
      <c r="L550" s="197"/>
      <c r="M550" s="198"/>
      <c r="N550" s="199"/>
      <c r="O550" s="199"/>
      <c r="P550" s="200">
        <f>SUM(P551:P564)</f>
        <v>0</v>
      </c>
      <c r="Q550" s="199"/>
      <c r="R550" s="200">
        <f>SUM(R551:R564)</f>
        <v>0.51448000000000005</v>
      </c>
      <c r="S550" s="199"/>
      <c r="T550" s="201">
        <f>SUM(T551:T564)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02" t="s">
        <v>85</v>
      </c>
      <c r="AT550" s="203" t="s">
        <v>74</v>
      </c>
      <c r="AU550" s="203" t="s">
        <v>83</v>
      </c>
      <c r="AY550" s="202" t="s">
        <v>147</v>
      </c>
      <c r="BK550" s="204">
        <f>SUM(BK551:BK564)</f>
        <v>0</v>
      </c>
    </row>
    <row r="551" s="2" customFormat="1" ht="49.05" customHeight="1">
      <c r="A551" s="40"/>
      <c r="B551" s="41"/>
      <c r="C551" s="207" t="s">
        <v>545</v>
      </c>
      <c r="D551" s="207" t="s">
        <v>149</v>
      </c>
      <c r="E551" s="208" t="s">
        <v>1073</v>
      </c>
      <c r="F551" s="209" t="s">
        <v>1074</v>
      </c>
      <c r="G551" s="210" t="s">
        <v>159</v>
      </c>
      <c r="H551" s="211">
        <v>37.759999999999998</v>
      </c>
      <c r="I551" s="212"/>
      <c r="J551" s="213">
        <f>ROUND(I551*H551,2)</f>
        <v>0</v>
      </c>
      <c r="K551" s="214"/>
      <c r="L551" s="46"/>
      <c r="M551" s="215" t="s">
        <v>19</v>
      </c>
      <c r="N551" s="216" t="s">
        <v>46</v>
      </c>
      <c r="O551" s="86"/>
      <c r="P551" s="217">
        <f>O551*H551</f>
        <v>0</v>
      </c>
      <c r="Q551" s="217">
        <v>0.0063</v>
      </c>
      <c r="R551" s="217">
        <f>Q551*H551</f>
        <v>0.23788799999999999</v>
      </c>
      <c r="S551" s="217">
        <v>0</v>
      </c>
      <c r="T551" s="218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19" t="s">
        <v>964</v>
      </c>
      <c r="AT551" s="219" t="s">
        <v>149</v>
      </c>
      <c r="AU551" s="219" t="s">
        <v>85</v>
      </c>
      <c r="AY551" s="19" t="s">
        <v>147</v>
      </c>
      <c r="BE551" s="220">
        <f>IF(N551="základní",J551,0)</f>
        <v>0</v>
      </c>
      <c r="BF551" s="220">
        <f>IF(N551="snížená",J551,0)</f>
        <v>0</v>
      </c>
      <c r="BG551" s="220">
        <f>IF(N551="zákl. přenesená",J551,0)</f>
        <v>0</v>
      </c>
      <c r="BH551" s="220">
        <f>IF(N551="sníž. přenesená",J551,0)</f>
        <v>0</v>
      </c>
      <c r="BI551" s="220">
        <f>IF(N551="nulová",J551,0)</f>
        <v>0</v>
      </c>
      <c r="BJ551" s="19" t="s">
        <v>83</v>
      </c>
      <c r="BK551" s="220">
        <f>ROUND(I551*H551,2)</f>
        <v>0</v>
      </c>
      <c r="BL551" s="19" t="s">
        <v>964</v>
      </c>
      <c r="BM551" s="219" t="s">
        <v>1075</v>
      </c>
    </row>
    <row r="552" s="2" customFormat="1">
      <c r="A552" s="40"/>
      <c r="B552" s="41"/>
      <c r="C552" s="42"/>
      <c r="D552" s="221" t="s">
        <v>155</v>
      </c>
      <c r="E552" s="42"/>
      <c r="F552" s="222" t="s">
        <v>1076</v>
      </c>
      <c r="G552" s="42"/>
      <c r="H552" s="42"/>
      <c r="I552" s="223"/>
      <c r="J552" s="42"/>
      <c r="K552" s="42"/>
      <c r="L552" s="46"/>
      <c r="M552" s="224"/>
      <c r="N552" s="225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155</v>
      </c>
      <c r="AU552" s="19" t="s">
        <v>85</v>
      </c>
    </row>
    <row r="553" s="14" customFormat="1">
      <c r="A553" s="14"/>
      <c r="B553" s="248"/>
      <c r="C553" s="249"/>
      <c r="D553" s="239" t="s">
        <v>217</v>
      </c>
      <c r="E553" s="250" t="s">
        <v>19</v>
      </c>
      <c r="F553" s="251" t="s">
        <v>1973</v>
      </c>
      <c r="G553" s="249"/>
      <c r="H553" s="250" t="s">
        <v>19</v>
      </c>
      <c r="I553" s="252"/>
      <c r="J553" s="249"/>
      <c r="K553" s="249"/>
      <c r="L553" s="253"/>
      <c r="M553" s="254"/>
      <c r="N553" s="255"/>
      <c r="O553" s="255"/>
      <c r="P553" s="255"/>
      <c r="Q553" s="255"/>
      <c r="R553" s="255"/>
      <c r="S553" s="255"/>
      <c r="T553" s="25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7" t="s">
        <v>217</v>
      </c>
      <c r="AU553" s="257" t="s">
        <v>85</v>
      </c>
      <c r="AV553" s="14" t="s">
        <v>83</v>
      </c>
      <c r="AW553" s="14" t="s">
        <v>37</v>
      </c>
      <c r="AX553" s="14" t="s">
        <v>75</v>
      </c>
      <c r="AY553" s="257" t="s">
        <v>147</v>
      </c>
    </row>
    <row r="554" s="13" customFormat="1">
      <c r="A554" s="13"/>
      <c r="B554" s="237"/>
      <c r="C554" s="238"/>
      <c r="D554" s="239" t="s">
        <v>217</v>
      </c>
      <c r="E554" s="258" t="s">
        <v>19</v>
      </c>
      <c r="F554" s="240" t="s">
        <v>1964</v>
      </c>
      <c r="G554" s="238"/>
      <c r="H554" s="241">
        <v>37.759999999999998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7" t="s">
        <v>217</v>
      </c>
      <c r="AU554" s="247" t="s">
        <v>85</v>
      </c>
      <c r="AV554" s="13" t="s">
        <v>85</v>
      </c>
      <c r="AW554" s="13" t="s">
        <v>37</v>
      </c>
      <c r="AX554" s="13" t="s">
        <v>83</v>
      </c>
      <c r="AY554" s="247" t="s">
        <v>147</v>
      </c>
    </row>
    <row r="555" s="2" customFormat="1" ht="24.15" customHeight="1">
      <c r="A555" s="40"/>
      <c r="B555" s="41"/>
      <c r="C555" s="226" t="s">
        <v>551</v>
      </c>
      <c r="D555" s="226" t="s">
        <v>212</v>
      </c>
      <c r="E555" s="227" t="s">
        <v>1080</v>
      </c>
      <c r="F555" s="228" t="s">
        <v>1081</v>
      </c>
      <c r="G555" s="229" t="s">
        <v>159</v>
      </c>
      <c r="H555" s="230">
        <v>39.648000000000003</v>
      </c>
      <c r="I555" s="231"/>
      <c r="J555" s="232">
        <f>ROUND(I555*H555,2)</f>
        <v>0</v>
      </c>
      <c r="K555" s="233"/>
      <c r="L555" s="234"/>
      <c r="M555" s="235" t="s">
        <v>19</v>
      </c>
      <c r="N555" s="236" t="s">
        <v>46</v>
      </c>
      <c r="O555" s="86"/>
      <c r="P555" s="217">
        <f>O555*H555</f>
        <v>0</v>
      </c>
      <c r="Q555" s="217">
        <v>0.0015</v>
      </c>
      <c r="R555" s="217">
        <f>Q555*H555</f>
        <v>0.059472000000000004</v>
      </c>
      <c r="S555" s="217">
        <v>0</v>
      </c>
      <c r="T555" s="218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9" t="s">
        <v>986</v>
      </c>
      <c r="AT555" s="219" t="s">
        <v>212</v>
      </c>
      <c r="AU555" s="219" t="s">
        <v>85</v>
      </c>
      <c r="AY555" s="19" t="s">
        <v>147</v>
      </c>
      <c r="BE555" s="220">
        <f>IF(N555="základní",J555,0)</f>
        <v>0</v>
      </c>
      <c r="BF555" s="220">
        <f>IF(N555="snížená",J555,0)</f>
        <v>0</v>
      </c>
      <c r="BG555" s="220">
        <f>IF(N555="zákl. přenesená",J555,0)</f>
        <v>0</v>
      </c>
      <c r="BH555" s="220">
        <f>IF(N555="sníž. přenesená",J555,0)</f>
        <v>0</v>
      </c>
      <c r="BI555" s="220">
        <f>IF(N555="nulová",J555,0)</f>
        <v>0</v>
      </c>
      <c r="BJ555" s="19" t="s">
        <v>83</v>
      </c>
      <c r="BK555" s="220">
        <f>ROUND(I555*H555,2)</f>
        <v>0</v>
      </c>
      <c r="BL555" s="19" t="s">
        <v>964</v>
      </c>
      <c r="BM555" s="219" t="s">
        <v>1082</v>
      </c>
    </row>
    <row r="556" s="2" customFormat="1" ht="37.8" customHeight="1">
      <c r="A556" s="40"/>
      <c r="B556" s="41"/>
      <c r="C556" s="207" t="s">
        <v>557</v>
      </c>
      <c r="D556" s="207" t="s">
        <v>149</v>
      </c>
      <c r="E556" s="208" t="s">
        <v>1084</v>
      </c>
      <c r="F556" s="209" t="s">
        <v>1085</v>
      </c>
      <c r="G556" s="210" t="s">
        <v>159</v>
      </c>
      <c r="H556" s="211">
        <v>18.879999999999999</v>
      </c>
      <c r="I556" s="212"/>
      <c r="J556" s="213">
        <f>ROUND(I556*H556,2)</f>
        <v>0</v>
      </c>
      <c r="K556" s="214"/>
      <c r="L556" s="46"/>
      <c r="M556" s="215" t="s">
        <v>19</v>
      </c>
      <c r="N556" s="216" t="s">
        <v>46</v>
      </c>
      <c r="O556" s="86"/>
      <c r="P556" s="217">
        <f>O556*H556</f>
        <v>0</v>
      </c>
      <c r="Q556" s="217">
        <v>0</v>
      </c>
      <c r="R556" s="217">
        <f>Q556*H556</f>
        <v>0</v>
      </c>
      <c r="S556" s="217">
        <v>0</v>
      </c>
      <c r="T556" s="218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9" t="s">
        <v>964</v>
      </c>
      <c r="AT556" s="219" t="s">
        <v>149</v>
      </c>
      <c r="AU556" s="219" t="s">
        <v>85</v>
      </c>
      <c r="AY556" s="19" t="s">
        <v>147</v>
      </c>
      <c r="BE556" s="220">
        <f>IF(N556="základní",J556,0)</f>
        <v>0</v>
      </c>
      <c r="BF556" s="220">
        <f>IF(N556="snížená",J556,0)</f>
        <v>0</v>
      </c>
      <c r="BG556" s="220">
        <f>IF(N556="zákl. přenesená",J556,0)</f>
        <v>0</v>
      </c>
      <c r="BH556" s="220">
        <f>IF(N556="sníž. přenesená",J556,0)</f>
        <v>0</v>
      </c>
      <c r="BI556" s="220">
        <f>IF(N556="nulová",J556,0)</f>
        <v>0</v>
      </c>
      <c r="BJ556" s="19" t="s">
        <v>83</v>
      </c>
      <c r="BK556" s="220">
        <f>ROUND(I556*H556,2)</f>
        <v>0</v>
      </c>
      <c r="BL556" s="19" t="s">
        <v>964</v>
      </c>
      <c r="BM556" s="219" t="s">
        <v>1086</v>
      </c>
    </row>
    <row r="557" s="2" customFormat="1">
      <c r="A557" s="40"/>
      <c r="B557" s="41"/>
      <c r="C557" s="42"/>
      <c r="D557" s="221" t="s">
        <v>155</v>
      </c>
      <c r="E557" s="42"/>
      <c r="F557" s="222" t="s">
        <v>1087</v>
      </c>
      <c r="G557" s="42"/>
      <c r="H557" s="42"/>
      <c r="I557" s="223"/>
      <c r="J557" s="42"/>
      <c r="K557" s="42"/>
      <c r="L557" s="46"/>
      <c r="M557" s="224"/>
      <c r="N557" s="225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155</v>
      </c>
      <c r="AU557" s="19" t="s">
        <v>85</v>
      </c>
    </row>
    <row r="558" s="14" customFormat="1">
      <c r="A558" s="14"/>
      <c r="B558" s="248"/>
      <c r="C558" s="249"/>
      <c r="D558" s="239" t="s">
        <v>217</v>
      </c>
      <c r="E558" s="250" t="s">
        <v>19</v>
      </c>
      <c r="F558" s="251" t="s">
        <v>1974</v>
      </c>
      <c r="G558" s="249"/>
      <c r="H558" s="250" t="s">
        <v>19</v>
      </c>
      <c r="I558" s="252"/>
      <c r="J558" s="249"/>
      <c r="K558" s="249"/>
      <c r="L558" s="253"/>
      <c r="M558" s="254"/>
      <c r="N558" s="255"/>
      <c r="O558" s="255"/>
      <c r="P558" s="255"/>
      <c r="Q558" s="255"/>
      <c r="R558" s="255"/>
      <c r="S558" s="255"/>
      <c r="T558" s="25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7" t="s">
        <v>217</v>
      </c>
      <c r="AU558" s="257" t="s">
        <v>85</v>
      </c>
      <c r="AV558" s="14" t="s">
        <v>83</v>
      </c>
      <c r="AW558" s="14" t="s">
        <v>37</v>
      </c>
      <c r="AX558" s="14" t="s">
        <v>75</v>
      </c>
      <c r="AY558" s="257" t="s">
        <v>147</v>
      </c>
    </row>
    <row r="559" s="13" customFormat="1">
      <c r="A559" s="13"/>
      <c r="B559" s="237"/>
      <c r="C559" s="238"/>
      <c r="D559" s="239" t="s">
        <v>217</v>
      </c>
      <c r="E559" s="258" t="s">
        <v>19</v>
      </c>
      <c r="F559" s="240" t="s">
        <v>1975</v>
      </c>
      <c r="G559" s="238"/>
      <c r="H559" s="241">
        <v>18.879999999999999</v>
      </c>
      <c r="I559" s="242"/>
      <c r="J559" s="238"/>
      <c r="K559" s="238"/>
      <c r="L559" s="243"/>
      <c r="M559" s="244"/>
      <c r="N559" s="245"/>
      <c r="O559" s="245"/>
      <c r="P559" s="245"/>
      <c r="Q559" s="245"/>
      <c r="R559" s="245"/>
      <c r="S559" s="245"/>
      <c r="T559" s="24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7" t="s">
        <v>217</v>
      </c>
      <c r="AU559" s="247" t="s">
        <v>85</v>
      </c>
      <c r="AV559" s="13" t="s">
        <v>85</v>
      </c>
      <c r="AW559" s="13" t="s">
        <v>37</v>
      </c>
      <c r="AX559" s="13" t="s">
        <v>83</v>
      </c>
      <c r="AY559" s="247" t="s">
        <v>147</v>
      </c>
    </row>
    <row r="560" s="2" customFormat="1" ht="24.15" customHeight="1">
      <c r="A560" s="40"/>
      <c r="B560" s="41"/>
      <c r="C560" s="226" t="s">
        <v>569</v>
      </c>
      <c r="D560" s="226" t="s">
        <v>212</v>
      </c>
      <c r="E560" s="227" t="s">
        <v>1094</v>
      </c>
      <c r="F560" s="228" t="s">
        <v>1095</v>
      </c>
      <c r="G560" s="229" t="s">
        <v>159</v>
      </c>
      <c r="H560" s="230">
        <v>21.712</v>
      </c>
      <c r="I560" s="231"/>
      <c r="J560" s="232">
        <f>ROUND(I560*H560,2)</f>
        <v>0</v>
      </c>
      <c r="K560" s="233"/>
      <c r="L560" s="234"/>
      <c r="M560" s="235" t="s">
        <v>19</v>
      </c>
      <c r="N560" s="236" t="s">
        <v>46</v>
      </c>
      <c r="O560" s="86"/>
      <c r="P560" s="217">
        <f>O560*H560</f>
        <v>0</v>
      </c>
      <c r="Q560" s="217">
        <v>0.01</v>
      </c>
      <c r="R560" s="217">
        <f>Q560*H560</f>
        <v>0.21712000000000001</v>
      </c>
      <c r="S560" s="217">
        <v>0</v>
      </c>
      <c r="T560" s="218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9" t="s">
        <v>986</v>
      </c>
      <c r="AT560" s="219" t="s">
        <v>212</v>
      </c>
      <c r="AU560" s="219" t="s">
        <v>85</v>
      </c>
      <c r="AY560" s="19" t="s">
        <v>147</v>
      </c>
      <c r="BE560" s="220">
        <f>IF(N560="základní",J560,0)</f>
        <v>0</v>
      </c>
      <c r="BF560" s="220">
        <f>IF(N560="snížená",J560,0)</f>
        <v>0</v>
      </c>
      <c r="BG560" s="220">
        <f>IF(N560="zákl. přenesená",J560,0)</f>
        <v>0</v>
      </c>
      <c r="BH560" s="220">
        <f>IF(N560="sníž. přenesená",J560,0)</f>
        <v>0</v>
      </c>
      <c r="BI560" s="220">
        <f>IF(N560="nulová",J560,0)</f>
        <v>0</v>
      </c>
      <c r="BJ560" s="19" t="s">
        <v>83</v>
      </c>
      <c r="BK560" s="220">
        <f>ROUND(I560*H560,2)</f>
        <v>0</v>
      </c>
      <c r="BL560" s="19" t="s">
        <v>964</v>
      </c>
      <c r="BM560" s="219" t="s">
        <v>1096</v>
      </c>
    </row>
    <row r="561" s="13" customFormat="1">
      <c r="A561" s="13"/>
      <c r="B561" s="237"/>
      <c r="C561" s="238"/>
      <c r="D561" s="239" t="s">
        <v>217</v>
      </c>
      <c r="E561" s="258" t="s">
        <v>19</v>
      </c>
      <c r="F561" s="240" t="s">
        <v>1975</v>
      </c>
      <c r="G561" s="238"/>
      <c r="H561" s="241">
        <v>18.879999999999999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217</v>
      </c>
      <c r="AU561" s="247" t="s">
        <v>85</v>
      </c>
      <c r="AV561" s="13" t="s">
        <v>85</v>
      </c>
      <c r="AW561" s="13" t="s">
        <v>37</v>
      </c>
      <c r="AX561" s="13" t="s">
        <v>83</v>
      </c>
      <c r="AY561" s="247" t="s">
        <v>147</v>
      </c>
    </row>
    <row r="562" s="13" customFormat="1">
      <c r="A562" s="13"/>
      <c r="B562" s="237"/>
      <c r="C562" s="238"/>
      <c r="D562" s="239" t="s">
        <v>217</v>
      </c>
      <c r="E562" s="238"/>
      <c r="F562" s="240" t="s">
        <v>1976</v>
      </c>
      <c r="G562" s="238"/>
      <c r="H562" s="241">
        <v>21.712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217</v>
      </c>
      <c r="AU562" s="247" t="s">
        <v>85</v>
      </c>
      <c r="AV562" s="13" t="s">
        <v>85</v>
      </c>
      <c r="AW562" s="13" t="s">
        <v>4</v>
      </c>
      <c r="AX562" s="13" t="s">
        <v>83</v>
      </c>
      <c r="AY562" s="247" t="s">
        <v>147</v>
      </c>
    </row>
    <row r="563" s="2" customFormat="1" ht="49.05" customHeight="1">
      <c r="A563" s="40"/>
      <c r="B563" s="41"/>
      <c r="C563" s="207" t="s">
        <v>574</v>
      </c>
      <c r="D563" s="207" t="s">
        <v>149</v>
      </c>
      <c r="E563" s="208" t="s">
        <v>1129</v>
      </c>
      <c r="F563" s="209" t="s">
        <v>1130</v>
      </c>
      <c r="G563" s="210" t="s">
        <v>189</v>
      </c>
      <c r="H563" s="211">
        <v>0.51400000000000001</v>
      </c>
      <c r="I563" s="212"/>
      <c r="J563" s="213">
        <f>ROUND(I563*H563,2)</f>
        <v>0</v>
      </c>
      <c r="K563" s="214"/>
      <c r="L563" s="46"/>
      <c r="M563" s="215" t="s">
        <v>19</v>
      </c>
      <c r="N563" s="216" t="s">
        <v>46</v>
      </c>
      <c r="O563" s="86"/>
      <c r="P563" s="217">
        <f>O563*H563</f>
        <v>0</v>
      </c>
      <c r="Q563" s="217">
        <v>0</v>
      </c>
      <c r="R563" s="217">
        <f>Q563*H563</f>
        <v>0</v>
      </c>
      <c r="S563" s="217">
        <v>0</v>
      </c>
      <c r="T563" s="218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9" t="s">
        <v>964</v>
      </c>
      <c r="AT563" s="219" t="s">
        <v>149</v>
      </c>
      <c r="AU563" s="219" t="s">
        <v>85</v>
      </c>
      <c r="AY563" s="19" t="s">
        <v>147</v>
      </c>
      <c r="BE563" s="220">
        <f>IF(N563="základní",J563,0)</f>
        <v>0</v>
      </c>
      <c r="BF563" s="220">
        <f>IF(N563="snížená",J563,0)</f>
        <v>0</v>
      </c>
      <c r="BG563" s="220">
        <f>IF(N563="zákl. přenesená",J563,0)</f>
        <v>0</v>
      </c>
      <c r="BH563" s="220">
        <f>IF(N563="sníž. přenesená",J563,0)</f>
        <v>0</v>
      </c>
      <c r="BI563" s="220">
        <f>IF(N563="nulová",J563,0)</f>
        <v>0</v>
      </c>
      <c r="BJ563" s="19" t="s">
        <v>83</v>
      </c>
      <c r="BK563" s="220">
        <f>ROUND(I563*H563,2)</f>
        <v>0</v>
      </c>
      <c r="BL563" s="19" t="s">
        <v>964</v>
      </c>
      <c r="BM563" s="219" t="s">
        <v>1131</v>
      </c>
    </row>
    <row r="564" s="2" customFormat="1">
      <c r="A564" s="40"/>
      <c r="B564" s="41"/>
      <c r="C564" s="42"/>
      <c r="D564" s="221" t="s">
        <v>155</v>
      </c>
      <c r="E564" s="42"/>
      <c r="F564" s="222" t="s">
        <v>1132</v>
      </c>
      <c r="G564" s="42"/>
      <c r="H564" s="42"/>
      <c r="I564" s="223"/>
      <c r="J564" s="42"/>
      <c r="K564" s="42"/>
      <c r="L564" s="46"/>
      <c r="M564" s="224"/>
      <c r="N564" s="225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155</v>
      </c>
      <c r="AU564" s="19" t="s">
        <v>85</v>
      </c>
    </row>
    <row r="565" s="12" customFormat="1" ht="22.8" customHeight="1">
      <c r="A565" s="12"/>
      <c r="B565" s="191"/>
      <c r="C565" s="192"/>
      <c r="D565" s="193" t="s">
        <v>74</v>
      </c>
      <c r="E565" s="205" t="s">
        <v>1245</v>
      </c>
      <c r="F565" s="205" t="s">
        <v>1246</v>
      </c>
      <c r="G565" s="192"/>
      <c r="H565" s="192"/>
      <c r="I565" s="195"/>
      <c r="J565" s="206">
        <f>BK565</f>
        <v>0</v>
      </c>
      <c r="K565" s="192"/>
      <c r="L565" s="197"/>
      <c r="M565" s="198"/>
      <c r="N565" s="199"/>
      <c r="O565" s="199"/>
      <c r="P565" s="200">
        <f>SUM(P566:P579)</f>
        <v>0</v>
      </c>
      <c r="Q565" s="199"/>
      <c r="R565" s="200">
        <f>SUM(R566:R579)</f>
        <v>0.021109800000000001</v>
      </c>
      <c r="S565" s="199"/>
      <c r="T565" s="201">
        <f>SUM(T566:T579)</f>
        <v>2.3878400000000002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02" t="s">
        <v>85</v>
      </c>
      <c r="AT565" s="203" t="s">
        <v>74</v>
      </c>
      <c r="AU565" s="203" t="s">
        <v>83</v>
      </c>
      <c r="AY565" s="202" t="s">
        <v>147</v>
      </c>
      <c r="BK565" s="204">
        <f>SUM(BK566:BK579)</f>
        <v>0</v>
      </c>
    </row>
    <row r="566" s="2" customFormat="1" ht="24.15" customHeight="1">
      <c r="A566" s="40"/>
      <c r="B566" s="41"/>
      <c r="C566" s="207" t="s">
        <v>578</v>
      </c>
      <c r="D566" s="207" t="s">
        <v>149</v>
      </c>
      <c r="E566" s="208" t="s">
        <v>1248</v>
      </c>
      <c r="F566" s="209" t="s">
        <v>1249</v>
      </c>
      <c r="G566" s="210" t="s">
        <v>159</v>
      </c>
      <c r="H566" s="211">
        <v>170.56</v>
      </c>
      <c r="I566" s="212"/>
      <c r="J566" s="213">
        <f>ROUND(I566*H566,2)</f>
        <v>0</v>
      </c>
      <c r="K566" s="214"/>
      <c r="L566" s="46"/>
      <c r="M566" s="215" t="s">
        <v>19</v>
      </c>
      <c r="N566" s="216" t="s">
        <v>46</v>
      </c>
      <c r="O566" s="86"/>
      <c r="P566" s="217">
        <f>O566*H566</f>
        <v>0</v>
      </c>
      <c r="Q566" s="217">
        <v>0</v>
      </c>
      <c r="R566" s="217">
        <f>Q566*H566</f>
        <v>0</v>
      </c>
      <c r="S566" s="217">
        <v>0.014</v>
      </c>
      <c r="T566" s="218">
        <f>S566*H566</f>
        <v>2.3878400000000002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9" t="s">
        <v>964</v>
      </c>
      <c r="AT566" s="219" t="s">
        <v>149</v>
      </c>
      <c r="AU566" s="219" t="s">
        <v>85</v>
      </c>
      <c r="AY566" s="19" t="s">
        <v>147</v>
      </c>
      <c r="BE566" s="220">
        <f>IF(N566="základní",J566,0)</f>
        <v>0</v>
      </c>
      <c r="BF566" s="220">
        <f>IF(N566="snížená",J566,0)</f>
        <v>0</v>
      </c>
      <c r="BG566" s="220">
        <f>IF(N566="zákl. přenesená",J566,0)</f>
        <v>0</v>
      </c>
      <c r="BH566" s="220">
        <f>IF(N566="sníž. přenesená",J566,0)</f>
        <v>0</v>
      </c>
      <c r="BI566" s="220">
        <f>IF(N566="nulová",J566,0)</f>
        <v>0</v>
      </c>
      <c r="BJ566" s="19" t="s">
        <v>83</v>
      </c>
      <c r="BK566" s="220">
        <f>ROUND(I566*H566,2)</f>
        <v>0</v>
      </c>
      <c r="BL566" s="19" t="s">
        <v>964</v>
      </c>
      <c r="BM566" s="219" t="s">
        <v>1250</v>
      </c>
    </row>
    <row r="567" s="2" customFormat="1">
      <c r="A567" s="40"/>
      <c r="B567" s="41"/>
      <c r="C567" s="42"/>
      <c r="D567" s="221" t="s">
        <v>155</v>
      </c>
      <c r="E567" s="42"/>
      <c r="F567" s="222" t="s">
        <v>1251</v>
      </c>
      <c r="G567" s="42"/>
      <c r="H567" s="42"/>
      <c r="I567" s="223"/>
      <c r="J567" s="42"/>
      <c r="K567" s="42"/>
      <c r="L567" s="46"/>
      <c r="M567" s="224"/>
      <c r="N567" s="225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155</v>
      </c>
      <c r="AU567" s="19" t="s">
        <v>85</v>
      </c>
    </row>
    <row r="568" s="14" customFormat="1">
      <c r="A568" s="14"/>
      <c r="B568" s="248"/>
      <c r="C568" s="249"/>
      <c r="D568" s="239" t="s">
        <v>217</v>
      </c>
      <c r="E568" s="250" t="s">
        <v>19</v>
      </c>
      <c r="F568" s="251" t="s">
        <v>1252</v>
      </c>
      <c r="G568" s="249"/>
      <c r="H568" s="250" t="s">
        <v>19</v>
      </c>
      <c r="I568" s="252"/>
      <c r="J568" s="249"/>
      <c r="K568" s="249"/>
      <c r="L568" s="253"/>
      <c r="M568" s="254"/>
      <c r="N568" s="255"/>
      <c r="O568" s="255"/>
      <c r="P568" s="255"/>
      <c r="Q568" s="255"/>
      <c r="R568" s="255"/>
      <c r="S568" s="255"/>
      <c r="T568" s="25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7" t="s">
        <v>217</v>
      </c>
      <c r="AU568" s="257" t="s">
        <v>85</v>
      </c>
      <c r="AV568" s="14" t="s">
        <v>83</v>
      </c>
      <c r="AW568" s="14" t="s">
        <v>37</v>
      </c>
      <c r="AX568" s="14" t="s">
        <v>75</v>
      </c>
      <c r="AY568" s="257" t="s">
        <v>147</v>
      </c>
    </row>
    <row r="569" s="13" customFormat="1">
      <c r="A569" s="13"/>
      <c r="B569" s="237"/>
      <c r="C569" s="238"/>
      <c r="D569" s="239" t="s">
        <v>217</v>
      </c>
      <c r="E569" s="258" t="s">
        <v>19</v>
      </c>
      <c r="F569" s="240" t="s">
        <v>1977</v>
      </c>
      <c r="G569" s="238"/>
      <c r="H569" s="241">
        <v>170.56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7" t="s">
        <v>217</v>
      </c>
      <c r="AU569" s="247" t="s">
        <v>85</v>
      </c>
      <c r="AV569" s="13" t="s">
        <v>85</v>
      </c>
      <c r="AW569" s="13" t="s">
        <v>37</v>
      </c>
      <c r="AX569" s="13" t="s">
        <v>83</v>
      </c>
      <c r="AY569" s="247" t="s">
        <v>147</v>
      </c>
    </row>
    <row r="570" s="2" customFormat="1" ht="49.05" customHeight="1">
      <c r="A570" s="40"/>
      <c r="B570" s="41"/>
      <c r="C570" s="207" t="s">
        <v>590</v>
      </c>
      <c r="D570" s="207" t="s">
        <v>149</v>
      </c>
      <c r="E570" s="208" t="s">
        <v>1255</v>
      </c>
      <c r="F570" s="209" t="s">
        <v>1256</v>
      </c>
      <c r="G570" s="210" t="s">
        <v>159</v>
      </c>
      <c r="H570" s="211">
        <v>37.759999999999998</v>
      </c>
      <c r="I570" s="212"/>
      <c r="J570" s="213">
        <f>ROUND(I570*H570,2)</f>
        <v>0</v>
      </c>
      <c r="K570" s="214"/>
      <c r="L570" s="46"/>
      <c r="M570" s="215" t="s">
        <v>19</v>
      </c>
      <c r="N570" s="216" t="s">
        <v>46</v>
      </c>
      <c r="O570" s="86"/>
      <c r="P570" s="217">
        <f>O570*H570</f>
        <v>0</v>
      </c>
      <c r="Q570" s="217">
        <v>0</v>
      </c>
      <c r="R570" s="217">
        <f>Q570*H570</f>
        <v>0</v>
      </c>
      <c r="S570" s="217">
        <v>0</v>
      </c>
      <c r="T570" s="218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9" t="s">
        <v>964</v>
      </c>
      <c r="AT570" s="219" t="s">
        <v>149</v>
      </c>
      <c r="AU570" s="219" t="s">
        <v>85</v>
      </c>
      <c r="AY570" s="19" t="s">
        <v>147</v>
      </c>
      <c r="BE570" s="220">
        <f>IF(N570="základní",J570,0)</f>
        <v>0</v>
      </c>
      <c r="BF570" s="220">
        <f>IF(N570="snížená",J570,0)</f>
        <v>0</v>
      </c>
      <c r="BG570" s="220">
        <f>IF(N570="zákl. přenesená",J570,0)</f>
        <v>0</v>
      </c>
      <c r="BH570" s="220">
        <f>IF(N570="sníž. přenesená",J570,0)</f>
        <v>0</v>
      </c>
      <c r="BI570" s="220">
        <f>IF(N570="nulová",J570,0)</f>
        <v>0</v>
      </c>
      <c r="BJ570" s="19" t="s">
        <v>83</v>
      </c>
      <c r="BK570" s="220">
        <f>ROUND(I570*H570,2)</f>
        <v>0</v>
      </c>
      <c r="BL570" s="19" t="s">
        <v>964</v>
      </c>
      <c r="BM570" s="219" t="s">
        <v>1257</v>
      </c>
    </row>
    <row r="571" s="2" customFormat="1">
      <c r="A571" s="40"/>
      <c r="B571" s="41"/>
      <c r="C571" s="42"/>
      <c r="D571" s="221" t="s">
        <v>155</v>
      </c>
      <c r="E571" s="42"/>
      <c r="F571" s="222" t="s">
        <v>1258</v>
      </c>
      <c r="G571" s="42"/>
      <c r="H571" s="42"/>
      <c r="I571" s="223"/>
      <c r="J571" s="42"/>
      <c r="K571" s="42"/>
      <c r="L571" s="46"/>
      <c r="M571" s="224"/>
      <c r="N571" s="225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155</v>
      </c>
      <c r="AU571" s="19" t="s">
        <v>85</v>
      </c>
    </row>
    <row r="572" s="13" customFormat="1">
      <c r="A572" s="13"/>
      <c r="B572" s="237"/>
      <c r="C572" s="238"/>
      <c r="D572" s="239" t="s">
        <v>217</v>
      </c>
      <c r="E572" s="258" t="s">
        <v>19</v>
      </c>
      <c r="F572" s="240" t="s">
        <v>1964</v>
      </c>
      <c r="G572" s="238"/>
      <c r="H572" s="241">
        <v>37.759999999999998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217</v>
      </c>
      <c r="AU572" s="247" t="s">
        <v>85</v>
      </c>
      <c r="AV572" s="13" t="s">
        <v>85</v>
      </c>
      <c r="AW572" s="13" t="s">
        <v>37</v>
      </c>
      <c r="AX572" s="13" t="s">
        <v>83</v>
      </c>
      <c r="AY572" s="247" t="s">
        <v>147</v>
      </c>
    </row>
    <row r="573" s="2" customFormat="1" ht="21.75" customHeight="1">
      <c r="A573" s="40"/>
      <c r="B573" s="41"/>
      <c r="C573" s="226" t="s">
        <v>624</v>
      </c>
      <c r="D573" s="226" t="s">
        <v>212</v>
      </c>
      <c r="E573" s="227" t="s">
        <v>1261</v>
      </c>
      <c r="F573" s="228" t="s">
        <v>1262</v>
      </c>
      <c r="G573" s="229" t="s">
        <v>159</v>
      </c>
      <c r="H573" s="230">
        <v>41.536000000000001</v>
      </c>
      <c r="I573" s="231"/>
      <c r="J573" s="232">
        <f>ROUND(I573*H573,2)</f>
        <v>0</v>
      </c>
      <c r="K573" s="233"/>
      <c r="L573" s="234"/>
      <c r="M573" s="235" t="s">
        <v>19</v>
      </c>
      <c r="N573" s="236" t="s">
        <v>46</v>
      </c>
      <c r="O573" s="86"/>
      <c r="P573" s="217">
        <f>O573*H573</f>
        <v>0</v>
      </c>
      <c r="Q573" s="217">
        <v>0</v>
      </c>
      <c r="R573" s="217">
        <f>Q573*H573</f>
        <v>0</v>
      </c>
      <c r="S573" s="217">
        <v>0</v>
      </c>
      <c r="T573" s="218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9" t="s">
        <v>986</v>
      </c>
      <c r="AT573" s="219" t="s">
        <v>212</v>
      </c>
      <c r="AU573" s="219" t="s">
        <v>85</v>
      </c>
      <c r="AY573" s="19" t="s">
        <v>147</v>
      </c>
      <c r="BE573" s="220">
        <f>IF(N573="základní",J573,0)</f>
        <v>0</v>
      </c>
      <c r="BF573" s="220">
        <f>IF(N573="snížená",J573,0)</f>
        <v>0</v>
      </c>
      <c r="BG573" s="220">
        <f>IF(N573="zákl. přenesená",J573,0)</f>
        <v>0</v>
      </c>
      <c r="BH573" s="220">
        <f>IF(N573="sníž. přenesená",J573,0)</f>
        <v>0</v>
      </c>
      <c r="BI573" s="220">
        <f>IF(N573="nulová",J573,0)</f>
        <v>0</v>
      </c>
      <c r="BJ573" s="19" t="s">
        <v>83</v>
      </c>
      <c r="BK573" s="220">
        <f>ROUND(I573*H573,2)</f>
        <v>0</v>
      </c>
      <c r="BL573" s="19" t="s">
        <v>964</v>
      </c>
      <c r="BM573" s="219" t="s">
        <v>1263</v>
      </c>
    </row>
    <row r="574" s="13" customFormat="1">
      <c r="A574" s="13"/>
      <c r="B574" s="237"/>
      <c r="C574" s="238"/>
      <c r="D574" s="239" t="s">
        <v>217</v>
      </c>
      <c r="E574" s="238"/>
      <c r="F574" s="240" t="s">
        <v>1978</v>
      </c>
      <c r="G574" s="238"/>
      <c r="H574" s="241">
        <v>41.536000000000001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217</v>
      </c>
      <c r="AU574" s="247" t="s">
        <v>85</v>
      </c>
      <c r="AV574" s="13" t="s">
        <v>85</v>
      </c>
      <c r="AW574" s="13" t="s">
        <v>4</v>
      </c>
      <c r="AX574" s="13" t="s">
        <v>83</v>
      </c>
      <c r="AY574" s="247" t="s">
        <v>147</v>
      </c>
    </row>
    <row r="575" s="2" customFormat="1" ht="37.8" customHeight="1">
      <c r="A575" s="40"/>
      <c r="B575" s="41"/>
      <c r="C575" s="207" t="s">
        <v>629</v>
      </c>
      <c r="D575" s="207" t="s">
        <v>149</v>
      </c>
      <c r="E575" s="208" t="s">
        <v>1266</v>
      </c>
      <c r="F575" s="209" t="s">
        <v>1267</v>
      </c>
      <c r="G575" s="210" t="s">
        <v>152</v>
      </c>
      <c r="H575" s="211">
        <v>0.90600000000000003</v>
      </c>
      <c r="I575" s="212"/>
      <c r="J575" s="213">
        <f>ROUND(I575*H575,2)</f>
        <v>0</v>
      </c>
      <c r="K575" s="214"/>
      <c r="L575" s="46"/>
      <c r="M575" s="215" t="s">
        <v>19</v>
      </c>
      <c r="N575" s="216" t="s">
        <v>46</v>
      </c>
      <c r="O575" s="86"/>
      <c r="P575" s="217">
        <f>O575*H575</f>
        <v>0</v>
      </c>
      <c r="Q575" s="217">
        <v>0.023300000000000001</v>
      </c>
      <c r="R575" s="217">
        <f>Q575*H575</f>
        <v>0.021109800000000001</v>
      </c>
      <c r="S575" s="217">
        <v>0</v>
      </c>
      <c r="T575" s="218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9" t="s">
        <v>964</v>
      </c>
      <c r="AT575" s="219" t="s">
        <v>149</v>
      </c>
      <c r="AU575" s="219" t="s">
        <v>85</v>
      </c>
      <c r="AY575" s="19" t="s">
        <v>147</v>
      </c>
      <c r="BE575" s="220">
        <f>IF(N575="základní",J575,0)</f>
        <v>0</v>
      </c>
      <c r="BF575" s="220">
        <f>IF(N575="snížená",J575,0)</f>
        <v>0</v>
      </c>
      <c r="BG575" s="220">
        <f>IF(N575="zákl. přenesená",J575,0)</f>
        <v>0</v>
      </c>
      <c r="BH575" s="220">
        <f>IF(N575="sníž. přenesená",J575,0)</f>
        <v>0</v>
      </c>
      <c r="BI575" s="220">
        <f>IF(N575="nulová",J575,0)</f>
        <v>0</v>
      </c>
      <c r="BJ575" s="19" t="s">
        <v>83</v>
      </c>
      <c r="BK575" s="220">
        <f>ROUND(I575*H575,2)</f>
        <v>0</v>
      </c>
      <c r="BL575" s="19" t="s">
        <v>964</v>
      </c>
      <c r="BM575" s="219" t="s">
        <v>1268</v>
      </c>
    </row>
    <row r="576" s="2" customFormat="1">
      <c r="A576" s="40"/>
      <c r="B576" s="41"/>
      <c r="C576" s="42"/>
      <c r="D576" s="221" t="s">
        <v>155</v>
      </c>
      <c r="E576" s="42"/>
      <c r="F576" s="222" t="s">
        <v>1269</v>
      </c>
      <c r="G576" s="42"/>
      <c r="H576" s="42"/>
      <c r="I576" s="223"/>
      <c r="J576" s="42"/>
      <c r="K576" s="42"/>
      <c r="L576" s="46"/>
      <c r="M576" s="224"/>
      <c r="N576" s="225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155</v>
      </c>
      <c r="AU576" s="19" t="s">
        <v>85</v>
      </c>
    </row>
    <row r="577" s="13" customFormat="1">
      <c r="A577" s="13"/>
      <c r="B577" s="237"/>
      <c r="C577" s="238"/>
      <c r="D577" s="239" t="s">
        <v>217</v>
      </c>
      <c r="E577" s="258" t="s">
        <v>19</v>
      </c>
      <c r="F577" s="240" t="s">
        <v>1979</v>
      </c>
      <c r="G577" s="238"/>
      <c r="H577" s="241">
        <v>0.90600000000000003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7" t="s">
        <v>217</v>
      </c>
      <c r="AU577" s="247" t="s">
        <v>85</v>
      </c>
      <c r="AV577" s="13" t="s">
        <v>85</v>
      </c>
      <c r="AW577" s="13" t="s">
        <v>37</v>
      </c>
      <c r="AX577" s="13" t="s">
        <v>83</v>
      </c>
      <c r="AY577" s="247" t="s">
        <v>147</v>
      </c>
    </row>
    <row r="578" s="2" customFormat="1" ht="44.25" customHeight="1">
      <c r="A578" s="40"/>
      <c r="B578" s="41"/>
      <c r="C578" s="207" t="s">
        <v>642</v>
      </c>
      <c r="D578" s="207" t="s">
        <v>149</v>
      </c>
      <c r="E578" s="208" t="s">
        <v>1276</v>
      </c>
      <c r="F578" s="209" t="s">
        <v>1277</v>
      </c>
      <c r="G578" s="210" t="s">
        <v>189</v>
      </c>
      <c r="H578" s="211">
        <v>1.0209999999999999</v>
      </c>
      <c r="I578" s="212"/>
      <c r="J578" s="213">
        <f>ROUND(I578*H578,2)</f>
        <v>0</v>
      </c>
      <c r="K578" s="214"/>
      <c r="L578" s="46"/>
      <c r="M578" s="215" t="s">
        <v>19</v>
      </c>
      <c r="N578" s="216" t="s">
        <v>46</v>
      </c>
      <c r="O578" s="86"/>
      <c r="P578" s="217">
        <f>O578*H578</f>
        <v>0</v>
      </c>
      <c r="Q578" s="217">
        <v>0</v>
      </c>
      <c r="R578" s="217">
        <f>Q578*H578</f>
        <v>0</v>
      </c>
      <c r="S578" s="217">
        <v>0</v>
      </c>
      <c r="T578" s="218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9" t="s">
        <v>964</v>
      </c>
      <c r="AT578" s="219" t="s">
        <v>149</v>
      </c>
      <c r="AU578" s="219" t="s">
        <v>85</v>
      </c>
      <c r="AY578" s="19" t="s">
        <v>147</v>
      </c>
      <c r="BE578" s="220">
        <f>IF(N578="základní",J578,0)</f>
        <v>0</v>
      </c>
      <c r="BF578" s="220">
        <f>IF(N578="snížená",J578,0)</f>
        <v>0</v>
      </c>
      <c r="BG578" s="220">
        <f>IF(N578="zákl. přenesená",J578,0)</f>
        <v>0</v>
      </c>
      <c r="BH578" s="220">
        <f>IF(N578="sníž. přenesená",J578,0)</f>
        <v>0</v>
      </c>
      <c r="BI578" s="220">
        <f>IF(N578="nulová",J578,0)</f>
        <v>0</v>
      </c>
      <c r="BJ578" s="19" t="s">
        <v>83</v>
      </c>
      <c r="BK578" s="220">
        <f>ROUND(I578*H578,2)</f>
        <v>0</v>
      </c>
      <c r="BL578" s="19" t="s">
        <v>964</v>
      </c>
      <c r="BM578" s="219" t="s">
        <v>1278</v>
      </c>
    </row>
    <row r="579" s="2" customFormat="1">
      <c r="A579" s="40"/>
      <c r="B579" s="41"/>
      <c r="C579" s="42"/>
      <c r="D579" s="221" t="s">
        <v>155</v>
      </c>
      <c r="E579" s="42"/>
      <c r="F579" s="222" t="s">
        <v>1279</v>
      </c>
      <c r="G579" s="42"/>
      <c r="H579" s="42"/>
      <c r="I579" s="223"/>
      <c r="J579" s="42"/>
      <c r="K579" s="42"/>
      <c r="L579" s="46"/>
      <c r="M579" s="224"/>
      <c r="N579" s="225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155</v>
      </c>
      <c r="AU579" s="19" t="s">
        <v>85</v>
      </c>
    </row>
    <row r="580" s="12" customFormat="1" ht="22.8" customHeight="1">
      <c r="A580" s="12"/>
      <c r="B580" s="191"/>
      <c r="C580" s="192"/>
      <c r="D580" s="193" t="s">
        <v>74</v>
      </c>
      <c r="E580" s="205" t="s">
        <v>1280</v>
      </c>
      <c r="F580" s="205" t="s">
        <v>1281</v>
      </c>
      <c r="G580" s="192"/>
      <c r="H580" s="192"/>
      <c r="I580" s="195"/>
      <c r="J580" s="206">
        <f>BK580</f>
        <v>0</v>
      </c>
      <c r="K580" s="192"/>
      <c r="L580" s="197"/>
      <c r="M580" s="198"/>
      <c r="N580" s="199"/>
      <c r="O580" s="199"/>
      <c r="P580" s="200">
        <f>SUM(P581:P673)</f>
        <v>0</v>
      </c>
      <c r="Q580" s="199"/>
      <c r="R580" s="200">
        <f>SUM(R581:R673)</f>
        <v>1.1792548000000001</v>
      </c>
      <c r="S580" s="199"/>
      <c r="T580" s="201">
        <f>SUM(T581:T673)</f>
        <v>0.37177079999999996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02" t="s">
        <v>85</v>
      </c>
      <c r="AT580" s="203" t="s">
        <v>74</v>
      </c>
      <c r="AU580" s="203" t="s">
        <v>83</v>
      </c>
      <c r="AY580" s="202" t="s">
        <v>147</v>
      </c>
      <c r="BK580" s="204">
        <f>SUM(BK581:BK673)</f>
        <v>0</v>
      </c>
    </row>
    <row r="581" s="2" customFormat="1" ht="24.15" customHeight="1">
      <c r="A581" s="40"/>
      <c r="B581" s="41"/>
      <c r="C581" s="207" t="s">
        <v>647</v>
      </c>
      <c r="D581" s="207" t="s">
        <v>149</v>
      </c>
      <c r="E581" s="208" t="s">
        <v>1980</v>
      </c>
      <c r="F581" s="209" t="s">
        <v>1981</v>
      </c>
      <c r="G581" s="210" t="s">
        <v>278</v>
      </c>
      <c r="H581" s="211">
        <v>94.400000000000006</v>
      </c>
      <c r="I581" s="212"/>
      <c r="J581" s="213">
        <f>ROUND(I581*H581,2)</f>
        <v>0</v>
      </c>
      <c r="K581" s="214"/>
      <c r="L581" s="46"/>
      <c r="M581" s="215" t="s">
        <v>19</v>
      </c>
      <c r="N581" s="216" t="s">
        <v>46</v>
      </c>
      <c r="O581" s="86"/>
      <c r="P581" s="217">
        <f>O581*H581</f>
        <v>0</v>
      </c>
      <c r="Q581" s="217">
        <v>0</v>
      </c>
      <c r="R581" s="217">
        <f>Q581*H581</f>
        <v>0</v>
      </c>
      <c r="S581" s="217">
        <v>0</v>
      </c>
      <c r="T581" s="218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9" t="s">
        <v>964</v>
      </c>
      <c r="AT581" s="219" t="s">
        <v>149</v>
      </c>
      <c r="AU581" s="219" t="s">
        <v>85</v>
      </c>
      <c r="AY581" s="19" t="s">
        <v>147</v>
      </c>
      <c r="BE581" s="220">
        <f>IF(N581="základní",J581,0)</f>
        <v>0</v>
      </c>
      <c r="BF581" s="220">
        <f>IF(N581="snížená",J581,0)</f>
        <v>0</v>
      </c>
      <c r="BG581" s="220">
        <f>IF(N581="zákl. přenesená",J581,0)</f>
        <v>0</v>
      </c>
      <c r="BH581" s="220">
        <f>IF(N581="sníž. přenesená",J581,0)</f>
        <v>0</v>
      </c>
      <c r="BI581" s="220">
        <f>IF(N581="nulová",J581,0)</f>
        <v>0</v>
      </c>
      <c r="BJ581" s="19" t="s">
        <v>83</v>
      </c>
      <c r="BK581" s="220">
        <f>ROUND(I581*H581,2)</f>
        <v>0</v>
      </c>
      <c r="BL581" s="19" t="s">
        <v>964</v>
      </c>
      <c r="BM581" s="219" t="s">
        <v>1982</v>
      </c>
    </row>
    <row r="582" s="2" customFormat="1">
      <c r="A582" s="40"/>
      <c r="B582" s="41"/>
      <c r="C582" s="42"/>
      <c r="D582" s="221" t="s">
        <v>155</v>
      </c>
      <c r="E582" s="42"/>
      <c r="F582" s="222" t="s">
        <v>1983</v>
      </c>
      <c r="G582" s="42"/>
      <c r="H582" s="42"/>
      <c r="I582" s="223"/>
      <c r="J582" s="42"/>
      <c r="K582" s="42"/>
      <c r="L582" s="46"/>
      <c r="M582" s="224"/>
      <c r="N582" s="225"/>
      <c r="O582" s="86"/>
      <c r="P582" s="86"/>
      <c r="Q582" s="86"/>
      <c r="R582" s="86"/>
      <c r="S582" s="86"/>
      <c r="T582" s="87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155</v>
      </c>
      <c r="AU582" s="19" t="s">
        <v>85</v>
      </c>
    </row>
    <row r="583" s="14" customFormat="1">
      <c r="A583" s="14"/>
      <c r="B583" s="248"/>
      <c r="C583" s="249"/>
      <c r="D583" s="239" t="s">
        <v>217</v>
      </c>
      <c r="E583" s="250" t="s">
        <v>19</v>
      </c>
      <c r="F583" s="251" t="s">
        <v>1984</v>
      </c>
      <c r="G583" s="249"/>
      <c r="H583" s="250" t="s">
        <v>19</v>
      </c>
      <c r="I583" s="252"/>
      <c r="J583" s="249"/>
      <c r="K583" s="249"/>
      <c r="L583" s="253"/>
      <c r="M583" s="254"/>
      <c r="N583" s="255"/>
      <c r="O583" s="255"/>
      <c r="P583" s="255"/>
      <c r="Q583" s="255"/>
      <c r="R583" s="255"/>
      <c r="S583" s="255"/>
      <c r="T583" s="25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7" t="s">
        <v>217</v>
      </c>
      <c r="AU583" s="257" t="s">
        <v>85</v>
      </c>
      <c r="AV583" s="14" t="s">
        <v>83</v>
      </c>
      <c r="AW583" s="14" t="s">
        <v>37</v>
      </c>
      <c r="AX583" s="14" t="s">
        <v>75</v>
      </c>
      <c r="AY583" s="257" t="s">
        <v>147</v>
      </c>
    </row>
    <row r="584" s="13" customFormat="1">
      <c r="A584" s="13"/>
      <c r="B584" s="237"/>
      <c r="C584" s="238"/>
      <c r="D584" s="239" t="s">
        <v>217</v>
      </c>
      <c r="E584" s="258" t="s">
        <v>19</v>
      </c>
      <c r="F584" s="240" t="s">
        <v>1985</v>
      </c>
      <c r="G584" s="238"/>
      <c r="H584" s="241">
        <v>94.400000000000006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7" t="s">
        <v>217</v>
      </c>
      <c r="AU584" s="247" t="s">
        <v>85</v>
      </c>
      <c r="AV584" s="13" t="s">
        <v>85</v>
      </c>
      <c r="AW584" s="13" t="s">
        <v>37</v>
      </c>
      <c r="AX584" s="13" t="s">
        <v>83</v>
      </c>
      <c r="AY584" s="247" t="s">
        <v>147</v>
      </c>
    </row>
    <row r="585" s="2" customFormat="1" ht="24.15" customHeight="1">
      <c r="A585" s="40"/>
      <c r="B585" s="41"/>
      <c r="C585" s="226" t="s">
        <v>653</v>
      </c>
      <c r="D585" s="226" t="s">
        <v>212</v>
      </c>
      <c r="E585" s="227" t="s">
        <v>1986</v>
      </c>
      <c r="F585" s="228" t="s">
        <v>1987</v>
      </c>
      <c r="G585" s="229" t="s">
        <v>278</v>
      </c>
      <c r="H585" s="230">
        <v>108.56</v>
      </c>
      <c r="I585" s="231"/>
      <c r="J585" s="232">
        <f>ROUND(I585*H585,2)</f>
        <v>0</v>
      </c>
      <c r="K585" s="233"/>
      <c r="L585" s="234"/>
      <c r="M585" s="235" t="s">
        <v>19</v>
      </c>
      <c r="N585" s="236" t="s">
        <v>46</v>
      </c>
      <c r="O585" s="86"/>
      <c r="P585" s="217">
        <f>O585*H585</f>
        <v>0</v>
      </c>
      <c r="Q585" s="217">
        <v>0.0050400000000000002</v>
      </c>
      <c r="R585" s="217">
        <f>Q585*H585</f>
        <v>0.54714240000000003</v>
      </c>
      <c r="S585" s="217">
        <v>0</v>
      </c>
      <c r="T585" s="218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9" t="s">
        <v>986</v>
      </c>
      <c r="AT585" s="219" t="s">
        <v>212</v>
      </c>
      <c r="AU585" s="219" t="s">
        <v>85</v>
      </c>
      <c r="AY585" s="19" t="s">
        <v>147</v>
      </c>
      <c r="BE585" s="220">
        <f>IF(N585="základní",J585,0)</f>
        <v>0</v>
      </c>
      <c r="BF585" s="220">
        <f>IF(N585="snížená",J585,0)</f>
        <v>0</v>
      </c>
      <c r="BG585" s="220">
        <f>IF(N585="zákl. přenesená",J585,0)</f>
        <v>0</v>
      </c>
      <c r="BH585" s="220">
        <f>IF(N585="sníž. přenesená",J585,0)</f>
        <v>0</v>
      </c>
      <c r="BI585" s="220">
        <f>IF(N585="nulová",J585,0)</f>
        <v>0</v>
      </c>
      <c r="BJ585" s="19" t="s">
        <v>83</v>
      </c>
      <c r="BK585" s="220">
        <f>ROUND(I585*H585,2)</f>
        <v>0</v>
      </c>
      <c r="BL585" s="19" t="s">
        <v>964</v>
      </c>
      <c r="BM585" s="219" t="s">
        <v>1988</v>
      </c>
    </row>
    <row r="586" s="13" customFormat="1">
      <c r="A586" s="13"/>
      <c r="B586" s="237"/>
      <c r="C586" s="238"/>
      <c r="D586" s="239" t="s">
        <v>217</v>
      </c>
      <c r="E586" s="238"/>
      <c r="F586" s="240" t="s">
        <v>1989</v>
      </c>
      <c r="G586" s="238"/>
      <c r="H586" s="241">
        <v>108.56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7" t="s">
        <v>217</v>
      </c>
      <c r="AU586" s="247" t="s">
        <v>85</v>
      </c>
      <c r="AV586" s="13" t="s">
        <v>85</v>
      </c>
      <c r="AW586" s="13" t="s">
        <v>4</v>
      </c>
      <c r="AX586" s="13" t="s">
        <v>83</v>
      </c>
      <c r="AY586" s="247" t="s">
        <v>147</v>
      </c>
    </row>
    <row r="587" s="2" customFormat="1" ht="24.15" customHeight="1">
      <c r="A587" s="40"/>
      <c r="B587" s="41"/>
      <c r="C587" s="207" t="s">
        <v>659</v>
      </c>
      <c r="D587" s="207" t="s">
        <v>149</v>
      </c>
      <c r="E587" s="208" t="s">
        <v>1283</v>
      </c>
      <c r="F587" s="209" t="s">
        <v>1284</v>
      </c>
      <c r="G587" s="210" t="s">
        <v>278</v>
      </c>
      <c r="H587" s="211">
        <v>18.879999999999999</v>
      </c>
      <c r="I587" s="212"/>
      <c r="J587" s="213">
        <f>ROUND(I587*H587,2)</f>
        <v>0</v>
      </c>
      <c r="K587" s="214"/>
      <c r="L587" s="46"/>
      <c r="M587" s="215" t="s">
        <v>19</v>
      </c>
      <c r="N587" s="216" t="s">
        <v>46</v>
      </c>
      <c r="O587" s="86"/>
      <c r="P587" s="217">
        <f>O587*H587</f>
        <v>0</v>
      </c>
      <c r="Q587" s="217">
        <v>0</v>
      </c>
      <c r="R587" s="217">
        <f>Q587*H587</f>
        <v>0</v>
      </c>
      <c r="S587" s="217">
        <v>0.00191</v>
      </c>
      <c r="T587" s="218">
        <f>S587*H587</f>
        <v>0.036060799999999997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9" t="s">
        <v>964</v>
      </c>
      <c r="AT587" s="219" t="s">
        <v>149</v>
      </c>
      <c r="AU587" s="219" t="s">
        <v>85</v>
      </c>
      <c r="AY587" s="19" t="s">
        <v>147</v>
      </c>
      <c r="BE587" s="220">
        <f>IF(N587="základní",J587,0)</f>
        <v>0</v>
      </c>
      <c r="BF587" s="220">
        <f>IF(N587="snížená",J587,0)</f>
        <v>0</v>
      </c>
      <c r="BG587" s="220">
        <f>IF(N587="zákl. přenesená",J587,0)</f>
        <v>0</v>
      </c>
      <c r="BH587" s="220">
        <f>IF(N587="sníž. přenesená",J587,0)</f>
        <v>0</v>
      </c>
      <c r="BI587" s="220">
        <f>IF(N587="nulová",J587,0)</f>
        <v>0</v>
      </c>
      <c r="BJ587" s="19" t="s">
        <v>83</v>
      </c>
      <c r="BK587" s="220">
        <f>ROUND(I587*H587,2)</f>
        <v>0</v>
      </c>
      <c r="BL587" s="19" t="s">
        <v>964</v>
      </c>
      <c r="BM587" s="219" t="s">
        <v>1285</v>
      </c>
    </row>
    <row r="588" s="2" customFormat="1">
      <c r="A588" s="40"/>
      <c r="B588" s="41"/>
      <c r="C588" s="42"/>
      <c r="D588" s="221" t="s">
        <v>155</v>
      </c>
      <c r="E588" s="42"/>
      <c r="F588" s="222" t="s">
        <v>1286</v>
      </c>
      <c r="G588" s="42"/>
      <c r="H588" s="42"/>
      <c r="I588" s="223"/>
      <c r="J588" s="42"/>
      <c r="K588" s="42"/>
      <c r="L588" s="46"/>
      <c r="M588" s="224"/>
      <c r="N588" s="225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155</v>
      </c>
      <c r="AU588" s="19" t="s">
        <v>85</v>
      </c>
    </row>
    <row r="589" s="14" customFormat="1">
      <c r="A589" s="14"/>
      <c r="B589" s="248"/>
      <c r="C589" s="249"/>
      <c r="D589" s="239" t="s">
        <v>217</v>
      </c>
      <c r="E589" s="250" t="s">
        <v>19</v>
      </c>
      <c r="F589" s="251" t="s">
        <v>1287</v>
      </c>
      <c r="G589" s="249"/>
      <c r="H589" s="250" t="s">
        <v>19</v>
      </c>
      <c r="I589" s="252"/>
      <c r="J589" s="249"/>
      <c r="K589" s="249"/>
      <c r="L589" s="253"/>
      <c r="M589" s="254"/>
      <c r="N589" s="255"/>
      <c r="O589" s="255"/>
      <c r="P589" s="255"/>
      <c r="Q589" s="255"/>
      <c r="R589" s="255"/>
      <c r="S589" s="255"/>
      <c r="T589" s="25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7" t="s">
        <v>217</v>
      </c>
      <c r="AU589" s="257" t="s">
        <v>85</v>
      </c>
      <c r="AV589" s="14" t="s">
        <v>83</v>
      </c>
      <c r="AW589" s="14" t="s">
        <v>37</v>
      </c>
      <c r="AX589" s="14" t="s">
        <v>75</v>
      </c>
      <c r="AY589" s="257" t="s">
        <v>147</v>
      </c>
    </row>
    <row r="590" s="13" customFormat="1">
      <c r="A590" s="13"/>
      <c r="B590" s="237"/>
      <c r="C590" s="238"/>
      <c r="D590" s="239" t="s">
        <v>217</v>
      </c>
      <c r="E590" s="258" t="s">
        <v>19</v>
      </c>
      <c r="F590" s="240" t="s">
        <v>1975</v>
      </c>
      <c r="G590" s="238"/>
      <c r="H590" s="241">
        <v>18.879999999999999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7" t="s">
        <v>217</v>
      </c>
      <c r="AU590" s="247" t="s">
        <v>85</v>
      </c>
      <c r="AV590" s="13" t="s">
        <v>85</v>
      </c>
      <c r="AW590" s="13" t="s">
        <v>37</v>
      </c>
      <c r="AX590" s="13" t="s">
        <v>83</v>
      </c>
      <c r="AY590" s="247" t="s">
        <v>147</v>
      </c>
    </row>
    <row r="591" s="2" customFormat="1" ht="24.15" customHeight="1">
      <c r="A591" s="40"/>
      <c r="B591" s="41"/>
      <c r="C591" s="207" t="s">
        <v>665</v>
      </c>
      <c r="D591" s="207" t="s">
        <v>149</v>
      </c>
      <c r="E591" s="208" t="s">
        <v>1289</v>
      </c>
      <c r="F591" s="209" t="s">
        <v>1290</v>
      </c>
      <c r="G591" s="210" t="s">
        <v>278</v>
      </c>
      <c r="H591" s="211">
        <v>39</v>
      </c>
      <c r="I591" s="212"/>
      <c r="J591" s="213">
        <f>ROUND(I591*H591,2)</f>
        <v>0</v>
      </c>
      <c r="K591" s="214"/>
      <c r="L591" s="46"/>
      <c r="M591" s="215" t="s">
        <v>19</v>
      </c>
      <c r="N591" s="216" t="s">
        <v>46</v>
      </c>
      <c r="O591" s="86"/>
      <c r="P591" s="217">
        <f>O591*H591</f>
        <v>0</v>
      </c>
      <c r="Q591" s="217">
        <v>0</v>
      </c>
      <c r="R591" s="217">
        <f>Q591*H591</f>
        <v>0</v>
      </c>
      <c r="S591" s="217">
        <v>0.00167</v>
      </c>
      <c r="T591" s="218">
        <f>S591*H591</f>
        <v>0.065130000000000007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9" t="s">
        <v>964</v>
      </c>
      <c r="AT591" s="219" t="s">
        <v>149</v>
      </c>
      <c r="AU591" s="219" t="s">
        <v>85</v>
      </c>
      <c r="AY591" s="19" t="s">
        <v>147</v>
      </c>
      <c r="BE591" s="220">
        <f>IF(N591="základní",J591,0)</f>
        <v>0</v>
      </c>
      <c r="BF591" s="220">
        <f>IF(N591="snížená",J591,0)</f>
        <v>0</v>
      </c>
      <c r="BG591" s="220">
        <f>IF(N591="zákl. přenesená",J591,0)</f>
        <v>0</v>
      </c>
      <c r="BH591" s="220">
        <f>IF(N591="sníž. přenesená",J591,0)</f>
        <v>0</v>
      </c>
      <c r="BI591" s="220">
        <f>IF(N591="nulová",J591,0)</f>
        <v>0</v>
      </c>
      <c r="BJ591" s="19" t="s">
        <v>83</v>
      </c>
      <c r="BK591" s="220">
        <f>ROUND(I591*H591,2)</f>
        <v>0</v>
      </c>
      <c r="BL591" s="19" t="s">
        <v>964</v>
      </c>
      <c r="BM591" s="219" t="s">
        <v>1291</v>
      </c>
    </row>
    <row r="592" s="2" customFormat="1">
      <c r="A592" s="40"/>
      <c r="B592" s="41"/>
      <c r="C592" s="42"/>
      <c r="D592" s="221" t="s">
        <v>155</v>
      </c>
      <c r="E592" s="42"/>
      <c r="F592" s="222" t="s">
        <v>1292</v>
      </c>
      <c r="G592" s="42"/>
      <c r="H592" s="42"/>
      <c r="I592" s="223"/>
      <c r="J592" s="42"/>
      <c r="K592" s="42"/>
      <c r="L592" s="46"/>
      <c r="M592" s="224"/>
      <c r="N592" s="225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155</v>
      </c>
      <c r="AU592" s="19" t="s">
        <v>85</v>
      </c>
    </row>
    <row r="593" s="14" customFormat="1">
      <c r="A593" s="14"/>
      <c r="B593" s="248"/>
      <c r="C593" s="249"/>
      <c r="D593" s="239" t="s">
        <v>217</v>
      </c>
      <c r="E593" s="250" t="s">
        <v>19</v>
      </c>
      <c r="F593" s="251" t="s">
        <v>1884</v>
      </c>
      <c r="G593" s="249"/>
      <c r="H593" s="250" t="s">
        <v>19</v>
      </c>
      <c r="I593" s="252"/>
      <c r="J593" s="249"/>
      <c r="K593" s="249"/>
      <c r="L593" s="253"/>
      <c r="M593" s="254"/>
      <c r="N593" s="255"/>
      <c r="O593" s="255"/>
      <c r="P593" s="255"/>
      <c r="Q593" s="255"/>
      <c r="R593" s="255"/>
      <c r="S593" s="255"/>
      <c r="T593" s="256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7" t="s">
        <v>217</v>
      </c>
      <c r="AU593" s="257" t="s">
        <v>85</v>
      </c>
      <c r="AV593" s="14" t="s">
        <v>83</v>
      </c>
      <c r="AW593" s="14" t="s">
        <v>37</v>
      </c>
      <c r="AX593" s="14" t="s">
        <v>75</v>
      </c>
      <c r="AY593" s="257" t="s">
        <v>147</v>
      </c>
    </row>
    <row r="594" s="14" customFormat="1">
      <c r="A594" s="14"/>
      <c r="B594" s="248"/>
      <c r="C594" s="249"/>
      <c r="D594" s="239" t="s">
        <v>217</v>
      </c>
      <c r="E594" s="250" t="s">
        <v>19</v>
      </c>
      <c r="F594" s="251" t="s">
        <v>315</v>
      </c>
      <c r="G594" s="249"/>
      <c r="H594" s="250" t="s">
        <v>19</v>
      </c>
      <c r="I594" s="252"/>
      <c r="J594" s="249"/>
      <c r="K594" s="249"/>
      <c r="L594" s="253"/>
      <c r="M594" s="254"/>
      <c r="N594" s="255"/>
      <c r="O594" s="255"/>
      <c r="P594" s="255"/>
      <c r="Q594" s="255"/>
      <c r="R594" s="255"/>
      <c r="S594" s="255"/>
      <c r="T594" s="256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7" t="s">
        <v>217</v>
      </c>
      <c r="AU594" s="257" t="s">
        <v>85</v>
      </c>
      <c r="AV594" s="14" t="s">
        <v>83</v>
      </c>
      <c r="AW594" s="14" t="s">
        <v>37</v>
      </c>
      <c r="AX594" s="14" t="s">
        <v>75</v>
      </c>
      <c r="AY594" s="257" t="s">
        <v>147</v>
      </c>
    </row>
    <row r="595" s="13" customFormat="1">
      <c r="A595" s="13"/>
      <c r="B595" s="237"/>
      <c r="C595" s="238"/>
      <c r="D595" s="239" t="s">
        <v>217</v>
      </c>
      <c r="E595" s="258" t="s">
        <v>19</v>
      </c>
      <c r="F595" s="240" t="s">
        <v>1913</v>
      </c>
      <c r="G595" s="238"/>
      <c r="H595" s="241">
        <v>11</v>
      </c>
      <c r="I595" s="242"/>
      <c r="J595" s="238"/>
      <c r="K595" s="238"/>
      <c r="L595" s="243"/>
      <c r="M595" s="244"/>
      <c r="N595" s="245"/>
      <c r="O595" s="245"/>
      <c r="P595" s="245"/>
      <c r="Q595" s="245"/>
      <c r="R595" s="245"/>
      <c r="S595" s="245"/>
      <c r="T595" s="246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7" t="s">
        <v>217</v>
      </c>
      <c r="AU595" s="247" t="s">
        <v>85</v>
      </c>
      <c r="AV595" s="13" t="s">
        <v>85</v>
      </c>
      <c r="AW595" s="13" t="s">
        <v>37</v>
      </c>
      <c r="AX595" s="13" t="s">
        <v>75</v>
      </c>
      <c r="AY595" s="247" t="s">
        <v>147</v>
      </c>
    </row>
    <row r="596" s="13" customFormat="1">
      <c r="A596" s="13"/>
      <c r="B596" s="237"/>
      <c r="C596" s="238"/>
      <c r="D596" s="239" t="s">
        <v>217</v>
      </c>
      <c r="E596" s="258" t="s">
        <v>19</v>
      </c>
      <c r="F596" s="240" t="s">
        <v>1914</v>
      </c>
      <c r="G596" s="238"/>
      <c r="H596" s="241">
        <v>12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7" t="s">
        <v>217</v>
      </c>
      <c r="AU596" s="247" t="s">
        <v>85</v>
      </c>
      <c r="AV596" s="13" t="s">
        <v>85</v>
      </c>
      <c r="AW596" s="13" t="s">
        <v>37</v>
      </c>
      <c r="AX596" s="13" t="s">
        <v>75</v>
      </c>
      <c r="AY596" s="247" t="s">
        <v>147</v>
      </c>
    </row>
    <row r="597" s="14" customFormat="1">
      <c r="A597" s="14"/>
      <c r="B597" s="248"/>
      <c r="C597" s="249"/>
      <c r="D597" s="239" t="s">
        <v>217</v>
      </c>
      <c r="E597" s="250" t="s">
        <v>19</v>
      </c>
      <c r="F597" s="251" t="s">
        <v>295</v>
      </c>
      <c r="G597" s="249"/>
      <c r="H597" s="250" t="s">
        <v>19</v>
      </c>
      <c r="I597" s="252"/>
      <c r="J597" s="249"/>
      <c r="K597" s="249"/>
      <c r="L597" s="253"/>
      <c r="M597" s="254"/>
      <c r="N597" s="255"/>
      <c r="O597" s="255"/>
      <c r="P597" s="255"/>
      <c r="Q597" s="255"/>
      <c r="R597" s="255"/>
      <c r="S597" s="255"/>
      <c r="T597" s="256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7" t="s">
        <v>217</v>
      </c>
      <c r="AU597" s="257" t="s">
        <v>85</v>
      </c>
      <c r="AV597" s="14" t="s">
        <v>83</v>
      </c>
      <c r="AW597" s="14" t="s">
        <v>37</v>
      </c>
      <c r="AX597" s="14" t="s">
        <v>75</v>
      </c>
      <c r="AY597" s="257" t="s">
        <v>147</v>
      </c>
    </row>
    <row r="598" s="13" customFormat="1">
      <c r="A598" s="13"/>
      <c r="B598" s="237"/>
      <c r="C598" s="238"/>
      <c r="D598" s="239" t="s">
        <v>217</v>
      </c>
      <c r="E598" s="258" t="s">
        <v>19</v>
      </c>
      <c r="F598" s="240" t="s">
        <v>1915</v>
      </c>
      <c r="G598" s="238"/>
      <c r="H598" s="241">
        <v>6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7" t="s">
        <v>217</v>
      </c>
      <c r="AU598" s="247" t="s">
        <v>85</v>
      </c>
      <c r="AV598" s="13" t="s">
        <v>85</v>
      </c>
      <c r="AW598" s="13" t="s">
        <v>37</v>
      </c>
      <c r="AX598" s="13" t="s">
        <v>75</v>
      </c>
      <c r="AY598" s="247" t="s">
        <v>147</v>
      </c>
    </row>
    <row r="599" s="13" customFormat="1">
      <c r="A599" s="13"/>
      <c r="B599" s="237"/>
      <c r="C599" s="238"/>
      <c r="D599" s="239" t="s">
        <v>217</v>
      </c>
      <c r="E599" s="258" t="s">
        <v>19</v>
      </c>
      <c r="F599" s="240" t="s">
        <v>1915</v>
      </c>
      <c r="G599" s="238"/>
      <c r="H599" s="241">
        <v>6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7" t="s">
        <v>217</v>
      </c>
      <c r="AU599" s="247" t="s">
        <v>85</v>
      </c>
      <c r="AV599" s="13" t="s">
        <v>85</v>
      </c>
      <c r="AW599" s="13" t="s">
        <v>37</v>
      </c>
      <c r="AX599" s="13" t="s">
        <v>75</v>
      </c>
      <c r="AY599" s="247" t="s">
        <v>147</v>
      </c>
    </row>
    <row r="600" s="13" customFormat="1">
      <c r="A600" s="13"/>
      <c r="B600" s="237"/>
      <c r="C600" s="238"/>
      <c r="D600" s="239" t="s">
        <v>217</v>
      </c>
      <c r="E600" s="258" t="s">
        <v>19</v>
      </c>
      <c r="F600" s="240" t="s">
        <v>1916</v>
      </c>
      <c r="G600" s="238"/>
      <c r="H600" s="241">
        <v>4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7" t="s">
        <v>217</v>
      </c>
      <c r="AU600" s="247" t="s">
        <v>85</v>
      </c>
      <c r="AV600" s="13" t="s">
        <v>85</v>
      </c>
      <c r="AW600" s="13" t="s">
        <v>37</v>
      </c>
      <c r="AX600" s="13" t="s">
        <v>75</v>
      </c>
      <c r="AY600" s="247" t="s">
        <v>147</v>
      </c>
    </row>
    <row r="601" s="15" customFormat="1">
      <c r="A601" s="15"/>
      <c r="B601" s="259"/>
      <c r="C601" s="260"/>
      <c r="D601" s="239" t="s">
        <v>217</v>
      </c>
      <c r="E601" s="261" t="s">
        <v>19</v>
      </c>
      <c r="F601" s="262" t="s">
        <v>233</v>
      </c>
      <c r="G601" s="260"/>
      <c r="H601" s="263">
        <v>39</v>
      </c>
      <c r="I601" s="264"/>
      <c r="J601" s="260"/>
      <c r="K601" s="260"/>
      <c r="L601" s="265"/>
      <c r="M601" s="266"/>
      <c r="N601" s="267"/>
      <c r="O601" s="267"/>
      <c r="P601" s="267"/>
      <c r="Q601" s="267"/>
      <c r="R601" s="267"/>
      <c r="S601" s="267"/>
      <c r="T601" s="268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9" t="s">
        <v>217</v>
      </c>
      <c r="AU601" s="269" t="s">
        <v>85</v>
      </c>
      <c r="AV601" s="15" t="s">
        <v>153</v>
      </c>
      <c r="AW601" s="15" t="s">
        <v>37</v>
      </c>
      <c r="AX601" s="15" t="s">
        <v>83</v>
      </c>
      <c r="AY601" s="269" t="s">
        <v>147</v>
      </c>
    </row>
    <row r="602" s="2" customFormat="1" ht="16.5" customHeight="1">
      <c r="A602" s="40"/>
      <c r="B602" s="41"/>
      <c r="C602" s="207" t="s">
        <v>675</v>
      </c>
      <c r="D602" s="207" t="s">
        <v>149</v>
      </c>
      <c r="E602" s="208" t="s">
        <v>1304</v>
      </c>
      <c r="F602" s="209" t="s">
        <v>1305</v>
      </c>
      <c r="G602" s="210" t="s">
        <v>278</v>
      </c>
      <c r="H602" s="211">
        <v>22</v>
      </c>
      <c r="I602" s="212"/>
      <c r="J602" s="213">
        <f>ROUND(I602*H602,2)</f>
        <v>0</v>
      </c>
      <c r="K602" s="214"/>
      <c r="L602" s="46"/>
      <c r="M602" s="215" t="s">
        <v>19</v>
      </c>
      <c r="N602" s="216" t="s">
        <v>46</v>
      </c>
      <c r="O602" s="86"/>
      <c r="P602" s="217">
        <f>O602*H602</f>
        <v>0</v>
      </c>
      <c r="Q602" s="217">
        <v>0</v>
      </c>
      <c r="R602" s="217">
        <f>Q602*H602</f>
        <v>0</v>
      </c>
      <c r="S602" s="217">
        <v>0.0039399999999999999</v>
      </c>
      <c r="T602" s="218">
        <f>S602*H602</f>
        <v>0.086679999999999993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9" t="s">
        <v>964</v>
      </c>
      <c r="AT602" s="219" t="s">
        <v>149</v>
      </c>
      <c r="AU602" s="219" t="s">
        <v>85</v>
      </c>
      <c r="AY602" s="19" t="s">
        <v>147</v>
      </c>
      <c r="BE602" s="220">
        <f>IF(N602="základní",J602,0)</f>
        <v>0</v>
      </c>
      <c r="BF602" s="220">
        <f>IF(N602="snížená",J602,0)</f>
        <v>0</v>
      </c>
      <c r="BG602" s="220">
        <f>IF(N602="zákl. přenesená",J602,0)</f>
        <v>0</v>
      </c>
      <c r="BH602" s="220">
        <f>IF(N602="sníž. přenesená",J602,0)</f>
        <v>0</v>
      </c>
      <c r="BI602" s="220">
        <f>IF(N602="nulová",J602,0)</f>
        <v>0</v>
      </c>
      <c r="BJ602" s="19" t="s">
        <v>83</v>
      </c>
      <c r="BK602" s="220">
        <f>ROUND(I602*H602,2)</f>
        <v>0</v>
      </c>
      <c r="BL602" s="19" t="s">
        <v>964</v>
      </c>
      <c r="BM602" s="219" t="s">
        <v>1306</v>
      </c>
    </row>
    <row r="603" s="2" customFormat="1">
      <c r="A603" s="40"/>
      <c r="B603" s="41"/>
      <c r="C603" s="42"/>
      <c r="D603" s="221" t="s">
        <v>155</v>
      </c>
      <c r="E603" s="42"/>
      <c r="F603" s="222" t="s">
        <v>1307</v>
      </c>
      <c r="G603" s="42"/>
      <c r="H603" s="42"/>
      <c r="I603" s="223"/>
      <c r="J603" s="42"/>
      <c r="K603" s="42"/>
      <c r="L603" s="46"/>
      <c r="M603" s="224"/>
      <c r="N603" s="225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155</v>
      </c>
      <c r="AU603" s="19" t="s">
        <v>85</v>
      </c>
    </row>
    <row r="604" s="14" customFormat="1">
      <c r="A604" s="14"/>
      <c r="B604" s="248"/>
      <c r="C604" s="249"/>
      <c r="D604" s="239" t="s">
        <v>217</v>
      </c>
      <c r="E604" s="250" t="s">
        <v>19</v>
      </c>
      <c r="F604" s="251" t="s">
        <v>1308</v>
      </c>
      <c r="G604" s="249"/>
      <c r="H604" s="250" t="s">
        <v>19</v>
      </c>
      <c r="I604" s="252"/>
      <c r="J604" s="249"/>
      <c r="K604" s="249"/>
      <c r="L604" s="253"/>
      <c r="M604" s="254"/>
      <c r="N604" s="255"/>
      <c r="O604" s="255"/>
      <c r="P604" s="255"/>
      <c r="Q604" s="255"/>
      <c r="R604" s="255"/>
      <c r="S604" s="255"/>
      <c r="T604" s="25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7" t="s">
        <v>217</v>
      </c>
      <c r="AU604" s="257" t="s">
        <v>85</v>
      </c>
      <c r="AV604" s="14" t="s">
        <v>83</v>
      </c>
      <c r="AW604" s="14" t="s">
        <v>37</v>
      </c>
      <c r="AX604" s="14" t="s">
        <v>75</v>
      </c>
      <c r="AY604" s="257" t="s">
        <v>147</v>
      </c>
    </row>
    <row r="605" s="13" customFormat="1">
      <c r="A605" s="13"/>
      <c r="B605" s="237"/>
      <c r="C605" s="238"/>
      <c r="D605" s="239" t="s">
        <v>217</v>
      </c>
      <c r="E605" s="258" t="s">
        <v>19</v>
      </c>
      <c r="F605" s="240" t="s">
        <v>1990</v>
      </c>
      <c r="G605" s="238"/>
      <c r="H605" s="241">
        <v>22</v>
      </c>
      <c r="I605" s="242"/>
      <c r="J605" s="238"/>
      <c r="K605" s="238"/>
      <c r="L605" s="243"/>
      <c r="M605" s="244"/>
      <c r="N605" s="245"/>
      <c r="O605" s="245"/>
      <c r="P605" s="245"/>
      <c r="Q605" s="245"/>
      <c r="R605" s="245"/>
      <c r="S605" s="245"/>
      <c r="T605" s="246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7" t="s">
        <v>217</v>
      </c>
      <c r="AU605" s="247" t="s">
        <v>85</v>
      </c>
      <c r="AV605" s="13" t="s">
        <v>85</v>
      </c>
      <c r="AW605" s="13" t="s">
        <v>37</v>
      </c>
      <c r="AX605" s="13" t="s">
        <v>75</v>
      </c>
      <c r="AY605" s="247" t="s">
        <v>147</v>
      </c>
    </row>
    <row r="606" s="15" customFormat="1">
      <c r="A606" s="15"/>
      <c r="B606" s="259"/>
      <c r="C606" s="260"/>
      <c r="D606" s="239" t="s">
        <v>217</v>
      </c>
      <c r="E606" s="261" t="s">
        <v>19</v>
      </c>
      <c r="F606" s="262" t="s">
        <v>233</v>
      </c>
      <c r="G606" s="260"/>
      <c r="H606" s="263">
        <v>22</v>
      </c>
      <c r="I606" s="264"/>
      <c r="J606" s="260"/>
      <c r="K606" s="260"/>
      <c r="L606" s="265"/>
      <c r="M606" s="266"/>
      <c r="N606" s="267"/>
      <c r="O606" s="267"/>
      <c r="P606" s="267"/>
      <c r="Q606" s="267"/>
      <c r="R606" s="267"/>
      <c r="S606" s="267"/>
      <c r="T606" s="268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69" t="s">
        <v>217</v>
      </c>
      <c r="AU606" s="269" t="s">
        <v>85</v>
      </c>
      <c r="AV606" s="15" t="s">
        <v>153</v>
      </c>
      <c r="AW606" s="15" t="s">
        <v>37</v>
      </c>
      <c r="AX606" s="15" t="s">
        <v>83</v>
      </c>
      <c r="AY606" s="269" t="s">
        <v>147</v>
      </c>
    </row>
    <row r="607" s="2" customFormat="1" ht="24.15" customHeight="1">
      <c r="A607" s="40"/>
      <c r="B607" s="41"/>
      <c r="C607" s="207" t="s">
        <v>679</v>
      </c>
      <c r="D607" s="207" t="s">
        <v>149</v>
      </c>
      <c r="E607" s="208" t="s">
        <v>1316</v>
      </c>
      <c r="F607" s="209" t="s">
        <v>1317</v>
      </c>
      <c r="G607" s="210" t="s">
        <v>278</v>
      </c>
      <c r="H607" s="211">
        <v>6</v>
      </c>
      <c r="I607" s="212"/>
      <c r="J607" s="213">
        <f>ROUND(I607*H607,2)</f>
        <v>0</v>
      </c>
      <c r="K607" s="214"/>
      <c r="L607" s="46"/>
      <c r="M607" s="215" t="s">
        <v>19</v>
      </c>
      <c r="N607" s="216" t="s">
        <v>46</v>
      </c>
      <c r="O607" s="86"/>
      <c r="P607" s="217">
        <f>O607*H607</f>
        <v>0</v>
      </c>
      <c r="Q607" s="217">
        <v>0</v>
      </c>
      <c r="R607" s="217">
        <f>Q607*H607</f>
        <v>0</v>
      </c>
      <c r="S607" s="217">
        <v>0.03065</v>
      </c>
      <c r="T607" s="218">
        <f>S607*H607</f>
        <v>0.18390000000000001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9" t="s">
        <v>964</v>
      </c>
      <c r="AT607" s="219" t="s">
        <v>149</v>
      </c>
      <c r="AU607" s="219" t="s">
        <v>85</v>
      </c>
      <c r="AY607" s="19" t="s">
        <v>147</v>
      </c>
      <c r="BE607" s="220">
        <f>IF(N607="základní",J607,0)</f>
        <v>0</v>
      </c>
      <c r="BF607" s="220">
        <f>IF(N607="snížená",J607,0)</f>
        <v>0</v>
      </c>
      <c r="BG607" s="220">
        <f>IF(N607="zákl. přenesená",J607,0)</f>
        <v>0</v>
      </c>
      <c r="BH607" s="220">
        <f>IF(N607="sníž. přenesená",J607,0)</f>
        <v>0</v>
      </c>
      <c r="BI607" s="220">
        <f>IF(N607="nulová",J607,0)</f>
        <v>0</v>
      </c>
      <c r="BJ607" s="19" t="s">
        <v>83</v>
      </c>
      <c r="BK607" s="220">
        <f>ROUND(I607*H607,2)</f>
        <v>0</v>
      </c>
      <c r="BL607" s="19" t="s">
        <v>964</v>
      </c>
      <c r="BM607" s="219" t="s">
        <v>1318</v>
      </c>
    </row>
    <row r="608" s="2" customFormat="1">
      <c r="A608" s="40"/>
      <c r="B608" s="41"/>
      <c r="C608" s="42"/>
      <c r="D608" s="221" t="s">
        <v>155</v>
      </c>
      <c r="E608" s="42"/>
      <c r="F608" s="222" t="s">
        <v>1319</v>
      </c>
      <c r="G608" s="42"/>
      <c r="H608" s="42"/>
      <c r="I608" s="223"/>
      <c r="J608" s="42"/>
      <c r="K608" s="42"/>
      <c r="L608" s="46"/>
      <c r="M608" s="224"/>
      <c r="N608" s="225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155</v>
      </c>
      <c r="AU608" s="19" t="s">
        <v>85</v>
      </c>
    </row>
    <row r="609" s="13" customFormat="1">
      <c r="A609" s="13"/>
      <c r="B609" s="237"/>
      <c r="C609" s="238"/>
      <c r="D609" s="239" t="s">
        <v>217</v>
      </c>
      <c r="E609" s="258" t="s">
        <v>19</v>
      </c>
      <c r="F609" s="240" t="s">
        <v>1991</v>
      </c>
      <c r="G609" s="238"/>
      <c r="H609" s="241">
        <v>6</v>
      </c>
      <c r="I609" s="242"/>
      <c r="J609" s="238"/>
      <c r="K609" s="238"/>
      <c r="L609" s="243"/>
      <c r="M609" s="244"/>
      <c r="N609" s="245"/>
      <c r="O609" s="245"/>
      <c r="P609" s="245"/>
      <c r="Q609" s="245"/>
      <c r="R609" s="245"/>
      <c r="S609" s="245"/>
      <c r="T609" s="24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7" t="s">
        <v>217</v>
      </c>
      <c r="AU609" s="247" t="s">
        <v>85</v>
      </c>
      <c r="AV609" s="13" t="s">
        <v>85</v>
      </c>
      <c r="AW609" s="13" t="s">
        <v>37</v>
      </c>
      <c r="AX609" s="13" t="s">
        <v>83</v>
      </c>
      <c r="AY609" s="247" t="s">
        <v>147</v>
      </c>
    </row>
    <row r="610" s="2" customFormat="1" ht="33" customHeight="1">
      <c r="A610" s="40"/>
      <c r="B610" s="41"/>
      <c r="C610" s="207" t="s">
        <v>686</v>
      </c>
      <c r="D610" s="207" t="s">
        <v>149</v>
      </c>
      <c r="E610" s="208" t="s">
        <v>1992</v>
      </c>
      <c r="F610" s="209" t="s">
        <v>1993</v>
      </c>
      <c r="G610" s="210" t="s">
        <v>278</v>
      </c>
      <c r="H610" s="211">
        <v>94.400000000000006</v>
      </c>
      <c r="I610" s="212"/>
      <c r="J610" s="213">
        <f>ROUND(I610*H610,2)</f>
        <v>0</v>
      </c>
      <c r="K610" s="214"/>
      <c r="L610" s="46"/>
      <c r="M610" s="215" t="s">
        <v>19</v>
      </c>
      <c r="N610" s="216" t="s">
        <v>46</v>
      </c>
      <c r="O610" s="86"/>
      <c r="P610" s="217">
        <f>O610*H610</f>
        <v>0</v>
      </c>
      <c r="Q610" s="217">
        <v>0</v>
      </c>
      <c r="R610" s="217">
        <f>Q610*H610</f>
        <v>0</v>
      </c>
      <c r="S610" s="217">
        <v>0</v>
      </c>
      <c r="T610" s="218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9" t="s">
        <v>964</v>
      </c>
      <c r="AT610" s="219" t="s">
        <v>149</v>
      </c>
      <c r="AU610" s="219" t="s">
        <v>85</v>
      </c>
      <c r="AY610" s="19" t="s">
        <v>147</v>
      </c>
      <c r="BE610" s="220">
        <f>IF(N610="základní",J610,0)</f>
        <v>0</v>
      </c>
      <c r="BF610" s="220">
        <f>IF(N610="snížená",J610,0)</f>
        <v>0</v>
      </c>
      <c r="BG610" s="220">
        <f>IF(N610="zákl. přenesená",J610,0)</f>
        <v>0</v>
      </c>
      <c r="BH610" s="220">
        <f>IF(N610="sníž. přenesená",J610,0)</f>
        <v>0</v>
      </c>
      <c r="BI610" s="220">
        <f>IF(N610="nulová",J610,0)</f>
        <v>0</v>
      </c>
      <c r="BJ610" s="19" t="s">
        <v>83</v>
      </c>
      <c r="BK610" s="220">
        <f>ROUND(I610*H610,2)</f>
        <v>0</v>
      </c>
      <c r="BL610" s="19" t="s">
        <v>964</v>
      </c>
      <c r="BM610" s="219" t="s">
        <v>1994</v>
      </c>
    </row>
    <row r="611" s="2" customFormat="1">
      <c r="A611" s="40"/>
      <c r="B611" s="41"/>
      <c r="C611" s="42"/>
      <c r="D611" s="221" t="s">
        <v>155</v>
      </c>
      <c r="E611" s="42"/>
      <c r="F611" s="222" t="s">
        <v>1995</v>
      </c>
      <c r="G611" s="42"/>
      <c r="H611" s="42"/>
      <c r="I611" s="223"/>
      <c r="J611" s="42"/>
      <c r="K611" s="42"/>
      <c r="L611" s="46"/>
      <c r="M611" s="224"/>
      <c r="N611" s="225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155</v>
      </c>
      <c r="AU611" s="19" t="s">
        <v>85</v>
      </c>
    </row>
    <row r="612" s="14" customFormat="1">
      <c r="A612" s="14"/>
      <c r="B612" s="248"/>
      <c r="C612" s="249"/>
      <c r="D612" s="239" t="s">
        <v>217</v>
      </c>
      <c r="E612" s="250" t="s">
        <v>19</v>
      </c>
      <c r="F612" s="251" t="s">
        <v>1996</v>
      </c>
      <c r="G612" s="249"/>
      <c r="H612" s="250" t="s">
        <v>19</v>
      </c>
      <c r="I612" s="252"/>
      <c r="J612" s="249"/>
      <c r="K612" s="249"/>
      <c r="L612" s="253"/>
      <c r="M612" s="254"/>
      <c r="N612" s="255"/>
      <c r="O612" s="255"/>
      <c r="P612" s="255"/>
      <c r="Q612" s="255"/>
      <c r="R612" s="255"/>
      <c r="S612" s="255"/>
      <c r="T612" s="25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7" t="s">
        <v>217</v>
      </c>
      <c r="AU612" s="257" t="s">
        <v>85</v>
      </c>
      <c r="AV612" s="14" t="s">
        <v>83</v>
      </c>
      <c r="AW612" s="14" t="s">
        <v>37</v>
      </c>
      <c r="AX612" s="14" t="s">
        <v>75</v>
      </c>
      <c r="AY612" s="257" t="s">
        <v>147</v>
      </c>
    </row>
    <row r="613" s="13" customFormat="1">
      <c r="A613" s="13"/>
      <c r="B613" s="237"/>
      <c r="C613" s="238"/>
      <c r="D613" s="239" t="s">
        <v>217</v>
      </c>
      <c r="E613" s="258" t="s">
        <v>19</v>
      </c>
      <c r="F613" s="240" t="s">
        <v>1985</v>
      </c>
      <c r="G613" s="238"/>
      <c r="H613" s="241">
        <v>94.400000000000006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7" t="s">
        <v>217</v>
      </c>
      <c r="AU613" s="247" t="s">
        <v>85</v>
      </c>
      <c r="AV613" s="13" t="s">
        <v>85</v>
      </c>
      <c r="AW613" s="13" t="s">
        <v>37</v>
      </c>
      <c r="AX613" s="13" t="s">
        <v>83</v>
      </c>
      <c r="AY613" s="247" t="s">
        <v>147</v>
      </c>
    </row>
    <row r="614" s="2" customFormat="1" ht="21.75" customHeight="1">
      <c r="A614" s="40"/>
      <c r="B614" s="41"/>
      <c r="C614" s="226" t="s">
        <v>723</v>
      </c>
      <c r="D614" s="226" t="s">
        <v>212</v>
      </c>
      <c r="E614" s="227" t="s">
        <v>1997</v>
      </c>
      <c r="F614" s="228" t="s">
        <v>1998</v>
      </c>
      <c r="G614" s="229" t="s">
        <v>278</v>
      </c>
      <c r="H614" s="230">
        <v>108.56</v>
      </c>
      <c r="I614" s="231"/>
      <c r="J614" s="232">
        <f>ROUND(I614*H614,2)</f>
        <v>0</v>
      </c>
      <c r="K614" s="233"/>
      <c r="L614" s="234"/>
      <c r="M614" s="235" t="s">
        <v>19</v>
      </c>
      <c r="N614" s="236" t="s">
        <v>46</v>
      </c>
      <c r="O614" s="86"/>
      <c r="P614" s="217">
        <f>O614*H614</f>
        <v>0</v>
      </c>
      <c r="Q614" s="217">
        <v>0.0050400000000000002</v>
      </c>
      <c r="R614" s="217">
        <f>Q614*H614</f>
        <v>0.54714240000000003</v>
      </c>
      <c r="S614" s="217">
        <v>0</v>
      </c>
      <c r="T614" s="218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9" t="s">
        <v>986</v>
      </c>
      <c r="AT614" s="219" t="s">
        <v>212</v>
      </c>
      <c r="AU614" s="219" t="s">
        <v>85</v>
      </c>
      <c r="AY614" s="19" t="s">
        <v>147</v>
      </c>
      <c r="BE614" s="220">
        <f>IF(N614="základní",J614,0)</f>
        <v>0</v>
      </c>
      <c r="BF614" s="220">
        <f>IF(N614="snížená",J614,0)</f>
        <v>0</v>
      </c>
      <c r="BG614" s="220">
        <f>IF(N614="zákl. přenesená",J614,0)</f>
        <v>0</v>
      </c>
      <c r="BH614" s="220">
        <f>IF(N614="sníž. přenesená",J614,0)</f>
        <v>0</v>
      </c>
      <c r="BI614" s="220">
        <f>IF(N614="nulová",J614,0)</f>
        <v>0</v>
      </c>
      <c r="BJ614" s="19" t="s">
        <v>83</v>
      </c>
      <c r="BK614" s="220">
        <f>ROUND(I614*H614,2)</f>
        <v>0</v>
      </c>
      <c r="BL614" s="19" t="s">
        <v>964</v>
      </c>
      <c r="BM614" s="219" t="s">
        <v>1999</v>
      </c>
    </row>
    <row r="615" s="13" customFormat="1">
      <c r="A615" s="13"/>
      <c r="B615" s="237"/>
      <c r="C615" s="238"/>
      <c r="D615" s="239" t="s">
        <v>217</v>
      </c>
      <c r="E615" s="238"/>
      <c r="F615" s="240" t="s">
        <v>1989</v>
      </c>
      <c r="G615" s="238"/>
      <c r="H615" s="241">
        <v>108.56</v>
      </c>
      <c r="I615" s="242"/>
      <c r="J615" s="238"/>
      <c r="K615" s="238"/>
      <c r="L615" s="243"/>
      <c r="M615" s="244"/>
      <c r="N615" s="245"/>
      <c r="O615" s="245"/>
      <c r="P615" s="245"/>
      <c r="Q615" s="245"/>
      <c r="R615" s="245"/>
      <c r="S615" s="245"/>
      <c r="T615" s="24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7" t="s">
        <v>217</v>
      </c>
      <c r="AU615" s="247" t="s">
        <v>85</v>
      </c>
      <c r="AV615" s="13" t="s">
        <v>85</v>
      </c>
      <c r="AW615" s="13" t="s">
        <v>4</v>
      </c>
      <c r="AX615" s="13" t="s">
        <v>83</v>
      </c>
      <c r="AY615" s="247" t="s">
        <v>147</v>
      </c>
    </row>
    <row r="616" s="2" customFormat="1" ht="44.25" customHeight="1">
      <c r="A616" s="40"/>
      <c r="B616" s="41"/>
      <c r="C616" s="207" t="s">
        <v>733</v>
      </c>
      <c r="D616" s="207" t="s">
        <v>149</v>
      </c>
      <c r="E616" s="208" t="s">
        <v>2000</v>
      </c>
      <c r="F616" s="209" t="s">
        <v>2001</v>
      </c>
      <c r="G616" s="210" t="s">
        <v>772</v>
      </c>
      <c r="H616" s="211">
        <v>4</v>
      </c>
      <c r="I616" s="212"/>
      <c r="J616" s="213">
        <f>ROUND(I616*H616,2)</f>
        <v>0</v>
      </c>
      <c r="K616" s="214"/>
      <c r="L616" s="46"/>
      <c r="M616" s="215" t="s">
        <v>19</v>
      </c>
      <c r="N616" s="216" t="s">
        <v>46</v>
      </c>
      <c r="O616" s="86"/>
      <c r="P616" s="217">
        <f>O616*H616</f>
        <v>0</v>
      </c>
      <c r="Q616" s="217">
        <v>0</v>
      </c>
      <c r="R616" s="217">
        <f>Q616*H616</f>
        <v>0</v>
      </c>
      <c r="S616" s="217">
        <v>0</v>
      </c>
      <c r="T616" s="218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9" t="s">
        <v>964</v>
      </c>
      <c r="AT616" s="219" t="s">
        <v>149</v>
      </c>
      <c r="AU616" s="219" t="s">
        <v>85</v>
      </c>
      <c r="AY616" s="19" t="s">
        <v>147</v>
      </c>
      <c r="BE616" s="220">
        <f>IF(N616="základní",J616,0)</f>
        <v>0</v>
      </c>
      <c r="BF616" s="220">
        <f>IF(N616="snížená",J616,0)</f>
        <v>0</v>
      </c>
      <c r="BG616" s="220">
        <f>IF(N616="zákl. přenesená",J616,0)</f>
        <v>0</v>
      </c>
      <c r="BH616" s="220">
        <f>IF(N616="sníž. přenesená",J616,0)</f>
        <v>0</v>
      </c>
      <c r="BI616" s="220">
        <f>IF(N616="nulová",J616,0)</f>
        <v>0</v>
      </c>
      <c r="BJ616" s="19" t="s">
        <v>83</v>
      </c>
      <c r="BK616" s="220">
        <f>ROUND(I616*H616,2)</f>
        <v>0</v>
      </c>
      <c r="BL616" s="19" t="s">
        <v>964</v>
      </c>
      <c r="BM616" s="219" t="s">
        <v>2002</v>
      </c>
    </row>
    <row r="617" s="2" customFormat="1">
      <c r="A617" s="40"/>
      <c r="B617" s="41"/>
      <c r="C617" s="42"/>
      <c r="D617" s="221" t="s">
        <v>155</v>
      </c>
      <c r="E617" s="42"/>
      <c r="F617" s="222" t="s">
        <v>2003</v>
      </c>
      <c r="G617" s="42"/>
      <c r="H617" s="42"/>
      <c r="I617" s="223"/>
      <c r="J617" s="42"/>
      <c r="K617" s="42"/>
      <c r="L617" s="46"/>
      <c r="M617" s="224"/>
      <c r="N617" s="225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155</v>
      </c>
      <c r="AU617" s="19" t="s">
        <v>85</v>
      </c>
    </row>
    <row r="618" s="2" customFormat="1" ht="24.15" customHeight="1">
      <c r="A618" s="40"/>
      <c r="B618" s="41"/>
      <c r="C618" s="207" t="s">
        <v>2004</v>
      </c>
      <c r="D618" s="207" t="s">
        <v>149</v>
      </c>
      <c r="E618" s="208" t="s">
        <v>1321</v>
      </c>
      <c r="F618" s="209" t="s">
        <v>1322</v>
      </c>
      <c r="G618" s="210" t="s">
        <v>278</v>
      </c>
      <c r="H618" s="211">
        <v>39</v>
      </c>
      <c r="I618" s="212"/>
      <c r="J618" s="213">
        <f>ROUND(I618*H618,2)</f>
        <v>0</v>
      </c>
      <c r="K618" s="214"/>
      <c r="L618" s="46"/>
      <c r="M618" s="215" t="s">
        <v>19</v>
      </c>
      <c r="N618" s="216" t="s">
        <v>46</v>
      </c>
      <c r="O618" s="86"/>
      <c r="P618" s="217">
        <f>O618*H618</f>
        <v>0</v>
      </c>
      <c r="Q618" s="217">
        <v>4.0000000000000003E-05</v>
      </c>
      <c r="R618" s="217">
        <f>Q618*H618</f>
        <v>0.0015600000000000002</v>
      </c>
      <c r="S618" s="217">
        <v>0</v>
      </c>
      <c r="T618" s="218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9" t="s">
        <v>964</v>
      </c>
      <c r="AT618" s="219" t="s">
        <v>149</v>
      </c>
      <c r="AU618" s="219" t="s">
        <v>85</v>
      </c>
      <c r="AY618" s="19" t="s">
        <v>147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19" t="s">
        <v>83</v>
      </c>
      <c r="BK618" s="220">
        <f>ROUND(I618*H618,2)</f>
        <v>0</v>
      </c>
      <c r="BL618" s="19" t="s">
        <v>964</v>
      </c>
      <c r="BM618" s="219" t="s">
        <v>1323</v>
      </c>
    </row>
    <row r="619" s="2" customFormat="1">
      <c r="A619" s="40"/>
      <c r="B619" s="41"/>
      <c r="C619" s="42"/>
      <c r="D619" s="221" t="s">
        <v>155</v>
      </c>
      <c r="E619" s="42"/>
      <c r="F619" s="222" t="s">
        <v>1324</v>
      </c>
      <c r="G619" s="42"/>
      <c r="H619" s="42"/>
      <c r="I619" s="223"/>
      <c r="J619" s="42"/>
      <c r="K619" s="42"/>
      <c r="L619" s="46"/>
      <c r="M619" s="224"/>
      <c r="N619" s="225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155</v>
      </c>
      <c r="AU619" s="19" t="s">
        <v>85</v>
      </c>
    </row>
    <row r="620" s="14" customFormat="1">
      <c r="A620" s="14"/>
      <c r="B620" s="248"/>
      <c r="C620" s="249"/>
      <c r="D620" s="239" t="s">
        <v>217</v>
      </c>
      <c r="E620" s="250" t="s">
        <v>19</v>
      </c>
      <c r="F620" s="251" t="s">
        <v>2005</v>
      </c>
      <c r="G620" s="249"/>
      <c r="H620" s="250" t="s">
        <v>19</v>
      </c>
      <c r="I620" s="252"/>
      <c r="J620" s="249"/>
      <c r="K620" s="249"/>
      <c r="L620" s="253"/>
      <c r="M620" s="254"/>
      <c r="N620" s="255"/>
      <c r="O620" s="255"/>
      <c r="P620" s="255"/>
      <c r="Q620" s="255"/>
      <c r="R620" s="255"/>
      <c r="S620" s="255"/>
      <c r="T620" s="25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7" t="s">
        <v>217</v>
      </c>
      <c r="AU620" s="257" t="s">
        <v>85</v>
      </c>
      <c r="AV620" s="14" t="s">
        <v>83</v>
      </c>
      <c r="AW620" s="14" t="s">
        <v>37</v>
      </c>
      <c r="AX620" s="14" t="s">
        <v>75</v>
      </c>
      <c r="AY620" s="257" t="s">
        <v>147</v>
      </c>
    </row>
    <row r="621" s="14" customFormat="1">
      <c r="A621" s="14"/>
      <c r="B621" s="248"/>
      <c r="C621" s="249"/>
      <c r="D621" s="239" t="s">
        <v>217</v>
      </c>
      <c r="E621" s="250" t="s">
        <v>19</v>
      </c>
      <c r="F621" s="251" t="s">
        <v>315</v>
      </c>
      <c r="G621" s="249"/>
      <c r="H621" s="250" t="s">
        <v>19</v>
      </c>
      <c r="I621" s="252"/>
      <c r="J621" s="249"/>
      <c r="K621" s="249"/>
      <c r="L621" s="253"/>
      <c r="M621" s="254"/>
      <c r="N621" s="255"/>
      <c r="O621" s="255"/>
      <c r="P621" s="255"/>
      <c r="Q621" s="255"/>
      <c r="R621" s="255"/>
      <c r="S621" s="255"/>
      <c r="T621" s="25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7" t="s">
        <v>217</v>
      </c>
      <c r="AU621" s="257" t="s">
        <v>85</v>
      </c>
      <c r="AV621" s="14" t="s">
        <v>83</v>
      </c>
      <c r="AW621" s="14" t="s">
        <v>37</v>
      </c>
      <c r="AX621" s="14" t="s">
        <v>75</v>
      </c>
      <c r="AY621" s="257" t="s">
        <v>147</v>
      </c>
    </row>
    <row r="622" s="13" customFormat="1">
      <c r="A622" s="13"/>
      <c r="B622" s="237"/>
      <c r="C622" s="238"/>
      <c r="D622" s="239" t="s">
        <v>217</v>
      </c>
      <c r="E622" s="258" t="s">
        <v>19</v>
      </c>
      <c r="F622" s="240" t="s">
        <v>1913</v>
      </c>
      <c r="G622" s="238"/>
      <c r="H622" s="241">
        <v>11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7" t="s">
        <v>217</v>
      </c>
      <c r="AU622" s="247" t="s">
        <v>85</v>
      </c>
      <c r="AV622" s="13" t="s">
        <v>85</v>
      </c>
      <c r="AW622" s="13" t="s">
        <v>37</v>
      </c>
      <c r="AX622" s="13" t="s">
        <v>75</v>
      </c>
      <c r="AY622" s="247" t="s">
        <v>147</v>
      </c>
    </row>
    <row r="623" s="13" customFormat="1">
      <c r="A623" s="13"/>
      <c r="B623" s="237"/>
      <c r="C623" s="238"/>
      <c r="D623" s="239" t="s">
        <v>217</v>
      </c>
      <c r="E623" s="258" t="s">
        <v>19</v>
      </c>
      <c r="F623" s="240" t="s">
        <v>1914</v>
      </c>
      <c r="G623" s="238"/>
      <c r="H623" s="241">
        <v>12</v>
      </c>
      <c r="I623" s="242"/>
      <c r="J623" s="238"/>
      <c r="K623" s="238"/>
      <c r="L623" s="243"/>
      <c r="M623" s="244"/>
      <c r="N623" s="245"/>
      <c r="O623" s="245"/>
      <c r="P623" s="245"/>
      <c r="Q623" s="245"/>
      <c r="R623" s="245"/>
      <c r="S623" s="245"/>
      <c r="T623" s="24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7" t="s">
        <v>217</v>
      </c>
      <c r="AU623" s="247" t="s">
        <v>85</v>
      </c>
      <c r="AV623" s="13" t="s">
        <v>85</v>
      </c>
      <c r="AW623" s="13" t="s">
        <v>37</v>
      </c>
      <c r="AX623" s="13" t="s">
        <v>75</v>
      </c>
      <c r="AY623" s="247" t="s">
        <v>147</v>
      </c>
    </row>
    <row r="624" s="14" customFormat="1">
      <c r="A624" s="14"/>
      <c r="B624" s="248"/>
      <c r="C624" s="249"/>
      <c r="D624" s="239" t="s">
        <v>217</v>
      </c>
      <c r="E624" s="250" t="s">
        <v>19</v>
      </c>
      <c r="F624" s="251" t="s">
        <v>295</v>
      </c>
      <c r="G624" s="249"/>
      <c r="H624" s="250" t="s">
        <v>19</v>
      </c>
      <c r="I624" s="252"/>
      <c r="J624" s="249"/>
      <c r="K624" s="249"/>
      <c r="L624" s="253"/>
      <c r="M624" s="254"/>
      <c r="N624" s="255"/>
      <c r="O624" s="255"/>
      <c r="P624" s="255"/>
      <c r="Q624" s="255"/>
      <c r="R624" s="255"/>
      <c r="S624" s="255"/>
      <c r="T624" s="25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7" t="s">
        <v>217</v>
      </c>
      <c r="AU624" s="257" t="s">
        <v>85</v>
      </c>
      <c r="AV624" s="14" t="s">
        <v>83</v>
      </c>
      <c r="AW624" s="14" t="s">
        <v>37</v>
      </c>
      <c r="AX624" s="14" t="s">
        <v>75</v>
      </c>
      <c r="AY624" s="257" t="s">
        <v>147</v>
      </c>
    </row>
    <row r="625" s="13" customFormat="1">
      <c r="A625" s="13"/>
      <c r="B625" s="237"/>
      <c r="C625" s="238"/>
      <c r="D625" s="239" t="s">
        <v>217</v>
      </c>
      <c r="E625" s="258" t="s">
        <v>19</v>
      </c>
      <c r="F625" s="240" t="s">
        <v>1915</v>
      </c>
      <c r="G625" s="238"/>
      <c r="H625" s="241">
        <v>6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217</v>
      </c>
      <c r="AU625" s="247" t="s">
        <v>85</v>
      </c>
      <c r="AV625" s="13" t="s">
        <v>85</v>
      </c>
      <c r="AW625" s="13" t="s">
        <v>37</v>
      </c>
      <c r="AX625" s="13" t="s">
        <v>75</v>
      </c>
      <c r="AY625" s="247" t="s">
        <v>147</v>
      </c>
    </row>
    <row r="626" s="13" customFormat="1">
      <c r="A626" s="13"/>
      <c r="B626" s="237"/>
      <c r="C626" s="238"/>
      <c r="D626" s="239" t="s">
        <v>217</v>
      </c>
      <c r="E626" s="258" t="s">
        <v>19</v>
      </c>
      <c r="F626" s="240" t="s">
        <v>1915</v>
      </c>
      <c r="G626" s="238"/>
      <c r="H626" s="241">
        <v>6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7" t="s">
        <v>217</v>
      </c>
      <c r="AU626" s="247" t="s">
        <v>85</v>
      </c>
      <c r="AV626" s="13" t="s">
        <v>85</v>
      </c>
      <c r="AW626" s="13" t="s">
        <v>37</v>
      </c>
      <c r="AX626" s="13" t="s">
        <v>75</v>
      </c>
      <c r="AY626" s="247" t="s">
        <v>147</v>
      </c>
    </row>
    <row r="627" s="13" customFormat="1">
      <c r="A627" s="13"/>
      <c r="B627" s="237"/>
      <c r="C627" s="238"/>
      <c r="D627" s="239" t="s">
        <v>217</v>
      </c>
      <c r="E627" s="258" t="s">
        <v>19</v>
      </c>
      <c r="F627" s="240" t="s">
        <v>1916</v>
      </c>
      <c r="G627" s="238"/>
      <c r="H627" s="241">
        <v>4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7" t="s">
        <v>217</v>
      </c>
      <c r="AU627" s="247" t="s">
        <v>85</v>
      </c>
      <c r="AV627" s="13" t="s">
        <v>85</v>
      </c>
      <c r="AW627" s="13" t="s">
        <v>37</v>
      </c>
      <c r="AX627" s="13" t="s">
        <v>75</v>
      </c>
      <c r="AY627" s="247" t="s">
        <v>147</v>
      </c>
    </row>
    <row r="628" s="15" customFormat="1">
      <c r="A628" s="15"/>
      <c r="B628" s="259"/>
      <c r="C628" s="260"/>
      <c r="D628" s="239" t="s">
        <v>217</v>
      </c>
      <c r="E628" s="261" t="s">
        <v>19</v>
      </c>
      <c r="F628" s="262" t="s">
        <v>233</v>
      </c>
      <c r="G628" s="260"/>
      <c r="H628" s="263">
        <v>39</v>
      </c>
      <c r="I628" s="264"/>
      <c r="J628" s="260"/>
      <c r="K628" s="260"/>
      <c r="L628" s="265"/>
      <c r="M628" s="266"/>
      <c r="N628" s="267"/>
      <c r="O628" s="267"/>
      <c r="P628" s="267"/>
      <c r="Q628" s="267"/>
      <c r="R628" s="267"/>
      <c r="S628" s="267"/>
      <c r="T628" s="268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9" t="s">
        <v>217</v>
      </c>
      <c r="AU628" s="269" t="s">
        <v>85</v>
      </c>
      <c r="AV628" s="15" t="s">
        <v>153</v>
      </c>
      <c r="AW628" s="15" t="s">
        <v>37</v>
      </c>
      <c r="AX628" s="15" t="s">
        <v>83</v>
      </c>
      <c r="AY628" s="269" t="s">
        <v>147</v>
      </c>
    </row>
    <row r="629" s="2" customFormat="1" ht="24.15" customHeight="1">
      <c r="A629" s="40"/>
      <c r="B629" s="41"/>
      <c r="C629" s="207" t="s">
        <v>2006</v>
      </c>
      <c r="D629" s="207" t="s">
        <v>149</v>
      </c>
      <c r="E629" s="208" t="s">
        <v>1347</v>
      </c>
      <c r="F629" s="209" t="s">
        <v>2007</v>
      </c>
      <c r="G629" s="210" t="s">
        <v>772</v>
      </c>
      <c r="H629" s="211">
        <v>39</v>
      </c>
      <c r="I629" s="212"/>
      <c r="J629" s="213">
        <f>ROUND(I629*H629,2)</f>
        <v>0</v>
      </c>
      <c r="K629" s="214"/>
      <c r="L629" s="46"/>
      <c r="M629" s="215" t="s">
        <v>19</v>
      </c>
      <c r="N629" s="216" t="s">
        <v>46</v>
      </c>
      <c r="O629" s="86"/>
      <c r="P629" s="217">
        <f>O629*H629</f>
        <v>0</v>
      </c>
      <c r="Q629" s="217">
        <v>0.00060999999999999997</v>
      </c>
      <c r="R629" s="217">
        <f>Q629*H629</f>
        <v>0.023789999999999999</v>
      </c>
      <c r="S629" s="217">
        <v>0</v>
      </c>
      <c r="T629" s="218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9" t="s">
        <v>964</v>
      </c>
      <c r="AT629" s="219" t="s">
        <v>149</v>
      </c>
      <c r="AU629" s="219" t="s">
        <v>85</v>
      </c>
      <c r="AY629" s="19" t="s">
        <v>147</v>
      </c>
      <c r="BE629" s="220">
        <f>IF(N629="základní",J629,0)</f>
        <v>0</v>
      </c>
      <c r="BF629" s="220">
        <f>IF(N629="snížená",J629,0)</f>
        <v>0</v>
      </c>
      <c r="BG629" s="220">
        <f>IF(N629="zákl. přenesená",J629,0)</f>
        <v>0</v>
      </c>
      <c r="BH629" s="220">
        <f>IF(N629="sníž. přenesená",J629,0)</f>
        <v>0</v>
      </c>
      <c r="BI629" s="220">
        <f>IF(N629="nulová",J629,0)</f>
        <v>0</v>
      </c>
      <c r="BJ629" s="19" t="s">
        <v>83</v>
      </c>
      <c r="BK629" s="220">
        <f>ROUND(I629*H629,2)</f>
        <v>0</v>
      </c>
      <c r="BL629" s="19" t="s">
        <v>964</v>
      </c>
      <c r="BM629" s="219" t="s">
        <v>1349</v>
      </c>
    </row>
    <row r="630" s="14" customFormat="1">
      <c r="A630" s="14"/>
      <c r="B630" s="248"/>
      <c r="C630" s="249"/>
      <c r="D630" s="239" t="s">
        <v>217</v>
      </c>
      <c r="E630" s="250" t="s">
        <v>19</v>
      </c>
      <c r="F630" s="251" t="s">
        <v>1884</v>
      </c>
      <c r="G630" s="249"/>
      <c r="H630" s="250" t="s">
        <v>19</v>
      </c>
      <c r="I630" s="252"/>
      <c r="J630" s="249"/>
      <c r="K630" s="249"/>
      <c r="L630" s="253"/>
      <c r="M630" s="254"/>
      <c r="N630" s="255"/>
      <c r="O630" s="255"/>
      <c r="P630" s="255"/>
      <c r="Q630" s="255"/>
      <c r="R630" s="255"/>
      <c r="S630" s="255"/>
      <c r="T630" s="256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7" t="s">
        <v>217</v>
      </c>
      <c r="AU630" s="257" t="s">
        <v>85</v>
      </c>
      <c r="AV630" s="14" t="s">
        <v>83</v>
      </c>
      <c r="AW630" s="14" t="s">
        <v>37</v>
      </c>
      <c r="AX630" s="14" t="s">
        <v>75</v>
      </c>
      <c r="AY630" s="257" t="s">
        <v>147</v>
      </c>
    </row>
    <row r="631" s="14" customFormat="1">
      <c r="A631" s="14"/>
      <c r="B631" s="248"/>
      <c r="C631" s="249"/>
      <c r="D631" s="239" t="s">
        <v>217</v>
      </c>
      <c r="E631" s="250" t="s">
        <v>19</v>
      </c>
      <c r="F631" s="251" t="s">
        <v>315</v>
      </c>
      <c r="G631" s="249"/>
      <c r="H631" s="250" t="s">
        <v>19</v>
      </c>
      <c r="I631" s="252"/>
      <c r="J631" s="249"/>
      <c r="K631" s="249"/>
      <c r="L631" s="253"/>
      <c r="M631" s="254"/>
      <c r="N631" s="255"/>
      <c r="O631" s="255"/>
      <c r="P631" s="255"/>
      <c r="Q631" s="255"/>
      <c r="R631" s="255"/>
      <c r="S631" s="255"/>
      <c r="T631" s="25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7" t="s">
        <v>217</v>
      </c>
      <c r="AU631" s="257" t="s">
        <v>85</v>
      </c>
      <c r="AV631" s="14" t="s">
        <v>83</v>
      </c>
      <c r="AW631" s="14" t="s">
        <v>37</v>
      </c>
      <c r="AX631" s="14" t="s">
        <v>75</v>
      </c>
      <c r="AY631" s="257" t="s">
        <v>147</v>
      </c>
    </row>
    <row r="632" s="13" customFormat="1">
      <c r="A632" s="13"/>
      <c r="B632" s="237"/>
      <c r="C632" s="238"/>
      <c r="D632" s="239" t="s">
        <v>217</v>
      </c>
      <c r="E632" s="258" t="s">
        <v>19</v>
      </c>
      <c r="F632" s="240" t="s">
        <v>202</v>
      </c>
      <c r="G632" s="238"/>
      <c r="H632" s="241">
        <v>11</v>
      </c>
      <c r="I632" s="242"/>
      <c r="J632" s="238"/>
      <c r="K632" s="238"/>
      <c r="L632" s="243"/>
      <c r="M632" s="244"/>
      <c r="N632" s="245"/>
      <c r="O632" s="245"/>
      <c r="P632" s="245"/>
      <c r="Q632" s="245"/>
      <c r="R632" s="245"/>
      <c r="S632" s="245"/>
      <c r="T632" s="246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7" t="s">
        <v>217</v>
      </c>
      <c r="AU632" s="247" t="s">
        <v>85</v>
      </c>
      <c r="AV632" s="13" t="s">
        <v>85</v>
      </c>
      <c r="AW632" s="13" t="s">
        <v>37</v>
      </c>
      <c r="AX632" s="13" t="s">
        <v>75</v>
      </c>
      <c r="AY632" s="247" t="s">
        <v>147</v>
      </c>
    </row>
    <row r="633" s="13" customFormat="1">
      <c r="A633" s="13"/>
      <c r="B633" s="237"/>
      <c r="C633" s="238"/>
      <c r="D633" s="239" t="s">
        <v>217</v>
      </c>
      <c r="E633" s="258" t="s">
        <v>19</v>
      </c>
      <c r="F633" s="240" t="s">
        <v>8</v>
      </c>
      <c r="G633" s="238"/>
      <c r="H633" s="241">
        <v>12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7" t="s">
        <v>217</v>
      </c>
      <c r="AU633" s="247" t="s">
        <v>85</v>
      </c>
      <c r="AV633" s="13" t="s">
        <v>85</v>
      </c>
      <c r="AW633" s="13" t="s">
        <v>37</v>
      </c>
      <c r="AX633" s="13" t="s">
        <v>75</v>
      </c>
      <c r="AY633" s="247" t="s">
        <v>147</v>
      </c>
    </row>
    <row r="634" s="14" customFormat="1">
      <c r="A634" s="14"/>
      <c r="B634" s="248"/>
      <c r="C634" s="249"/>
      <c r="D634" s="239" t="s">
        <v>217</v>
      </c>
      <c r="E634" s="250" t="s">
        <v>19</v>
      </c>
      <c r="F634" s="251" t="s">
        <v>295</v>
      </c>
      <c r="G634" s="249"/>
      <c r="H634" s="250" t="s">
        <v>19</v>
      </c>
      <c r="I634" s="252"/>
      <c r="J634" s="249"/>
      <c r="K634" s="249"/>
      <c r="L634" s="253"/>
      <c r="M634" s="254"/>
      <c r="N634" s="255"/>
      <c r="O634" s="255"/>
      <c r="P634" s="255"/>
      <c r="Q634" s="255"/>
      <c r="R634" s="255"/>
      <c r="S634" s="255"/>
      <c r="T634" s="25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7" t="s">
        <v>217</v>
      </c>
      <c r="AU634" s="257" t="s">
        <v>85</v>
      </c>
      <c r="AV634" s="14" t="s">
        <v>83</v>
      </c>
      <c r="AW634" s="14" t="s">
        <v>37</v>
      </c>
      <c r="AX634" s="14" t="s">
        <v>75</v>
      </c>
      <c r="AY634" s="257" t="s">
        <v>147</v>
      </c>
    </row>
    <row r="635" s="13" customFormat="1">
      <c r="A635" s="13"/>
      <c r="B635" s="237"/>
      <c r="C635" s="238"/>
      <c r="D635" s="239" t="s">
        <v>217</v>
      </c>
      <c r="E635" s="258" t="s">
        <v>19</v>
      </c>
      <c r="F635" s="240" t="s">
        <v>176</v>
      </c>
      <c r="G635" s="238"/>
      <c r="H635" s="241">
        <v>6</v>
      </c>
      <c r="I635" s="242"/>
      <c r="J635" s="238"/>
      <c r="K635" s="238"/>
      <c r="L635" s="243"/>
      <c r="M635" s="244"/>
      <c r="N635" s="245"/>
      <c r="O635" s="245"/>
      <c r="P635" s="245"/>
      <c r="Q635" s="245"/>
      <c r="R635" s="245"/>
      <c r="S635" s="245"/>
      <c r="T635" s="24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7" t="s">
        <v>217</v>
      </c>
      <c r="AU635" s="247" t="s">
        <v>85</v>
      </c>
      <c r="AV635" s="13" t="s">
        <v>85</v>
      </c>
      <c r="AW635" s="13" t="s">
        <v>37</v>
      </c>
      <c r="AX635" s="13" t="s">
        <v>75</v>
      </c>
      <c r="AY635" s="247" t="s">
        <v>147</v>
      </c>
    </row>
    <row r="636" s="13" customFormat="1">
      <c r="A636" s="13"/>
      <c r="B636" s="237"/>
      <c r="C636" s="238"/>
      <c r="D636" s="239" t="s">
        <v>217</v>
      </c>
      <c r="E636" s="258" t="s">
        <v>19</v>
      </c>
      <c r="F636" s="240" t="s">
        <v>176</v>
      </c>
      <c r="G636" s="238"/>
      <c r="H636" s="241">
        <v>6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7" t="s">
        <v>217</v>
      </c>
      <c r="AU636" s="247" t="s">
        <v>85</v>
      </c>
      <c r="AV636" s="13" t="s">
        <v>85</v>
      </c>
      <c r="AW636" s="13" t="s">
        <v>37</v>
      </c>
      <c r="AX636" s="13" t="s">
        <v>75</v>
      </c>
      <c r="AY636" s="247" t="s">
        <v>147</v>
      </c>
    </row>
    <row r="637" s="13" customFormat="1">
      <c r="A637" s="13"/>
      <c r="B637" s="237"/>
      <c r="C637" s="238"/>
      <c r="D637" s="239" t="s">
        <v>217</v>
      </c>
      <c r="E637" s="258" t="s">
        <v>19</v>
      </c>
      <c r="F637" s="240" t="s">
        <v>153</v>
      </c>
      <c r="G637" s="238"/>
      <c r="H637" s="241">
        <v>4</v>
      </c>
      <c r="I637" s="242"/>
      <c r="J637" s="238"/>
      <c r="K637" s="238"/>
      <c r="L637" s="243"/>
      <c r="M637" s="244"/>
      <c r="N637" s="245"/>
      <c r="O637" s="245"/>
      <c r="P637" s="245"/>
      <c r="Q637" s="245"/>
      <c r="R637" s="245"/>
      <c r="S637" s="245"/>
      <c r="T637" s="246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7" t="s">
        <v>217</v>
      </c>
      <c r="AU637" s="247" t="s">
        <v>85</v>
      </c>
      <c r="AV637" s="13" t="s">
        <v>85</v>
      </c>
      <c r="AW637" s="13" t="s">
        <v>37</v>
      </c>
      <c r="AX637" s="13" t="s">
        <v>75</v>
      </c>
      <c r="AY637" s="247" t="s">
        <v>147</v>
      </c>
    </row>
    <row r="638" s="15" customFormat="1">
      <c r="A638" s="15"/>
      <c r="B638" s="259"/>
      <c r="C638" s="260"/>
      <c r="D638" s="239" t="s">
        <v>217</v>
      </c>
      <c r="E638" s="261" t="s">
        <v>19</v>
      </c>
      <c r="F638" s="262" t="s">
        <v>233</v>
      </c>
      <c r="G638" s="260"/>
      <c r="H638" s="263">
        <v>39</v>
      </c>
      <c r="I638" s="264"/>
      <c r="J638" s="260"/>
      <c r="K638" s="260"/>
      <c r="L638" s="265"/>
      <c r="M638" s="266"/>
      <c r="N638" s="267"/>
      <c r="O638" s="267"/>
      <c r="P638" s="267"/>
      <c r="Q638" s="267"/>
      <c r="R638" s="267"/>
      <c r="S638" s="267"/>
      <c r="T638" s="268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9" t="s">
        <v>217</v>
      </c>
      <c r="AU638" s="269" t="s">
        <v>85</v>
      </c>
      <c r="AV638" s="15" t="s">
        <v>153</v>
      </c>
      <c r="AW638" s="15" t="s">
        <v>37</v>
      </c>
      <c r="AX638" s="15" t="s">
        <v>83</v>
      </c>
      <c r="AY638" s="269" t="s">
        <v>147</v>
      </c>
    </row>
    <row r="639" s="2" customFormat="1" ht="21.75" customHeight="1">
      <c r="A639" s="40"/>
      <c r="B639" s="41"/>
      <c r="C639" s="207" t="s">
        <v>2008</v>
      </c>
      <c r="D639" s="207" t="s">
        <v>149</v>
      </c>
      <c r="E639" s="208" t="s">
        <v>1395</v>
      </c>
      <c r="F639" s="209" t="s">
        <v>1396</v>
      </c>
      <c r="G639" s="210" t="s">
        <v>278</v>
      </c>
      <c r="H639" s="211">
        <v>39</v>
      </c>
      <c r="I639" s="212"/>
      <c r="J639" s="213">
        <f>ROUND(I639*H639,2)</f>
        <v>0</v>
      </c>
      <c r="K639" s="214"/>
      <c r="L639" s="46"/>
      <c r="M639" s="215" t="s">
        <v>19</v>
      </c>
      <c r="N639" s="216" t="s">
        <v>46</v>
      </c>
      <c r="O639" s="86"/>
      <c r="P639" s="217">
        <f>O639*H639</f>
        <v>0</v>
      </c>
      <c r="Q639" s="217">
        <v>0</v>
      </c>
      <c r="R639" s="217">
        <f>Q639*H639</f>
        <v>0</v>
      </c>
      <c r="S639" s="217">
        <v>0</v>
      </c>
      <c r="T639" s="218">
        <f>S639*H639</f>
        <v>0</v>
      </c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R639" s="219" t="s">
        <v>964</v>
      </c>
      <c r="AT639" s="219" t="s">
        <v>149</v>
      </c>
      <c r="AU639" s="219" t="s">
        <v>85</v>
      </c>
      <c r="AY639" s="19" t="s">
        <v>147</v>
      </c>
      <c r="BE639" s="220">
        <f>IF(N639="základní",J639,0)</f>
        <v>0</v>
      </c>
      <c r="BF639" s="220">
        <f>IF(N639="snížená",J639,0)</f>
        <v>0</v>
      </c>
      <c r="BG639" s="220">
        <f>IF(N639="zákl. přenesená",J639,0)</f>
        <v>0</v>
      </c>
      <c r="BH639" s="220">
        <f>IF(N639="sníž. přenesená",J639,0)</f>
        <v>0</v>
      </c>
      <c r="BI639" s="220">
        <f>IF(N639="nulová",J639,0)</f>
        <v>0</v>
      </c>
      <c r="BJ639" s="19" t="s">
        <v>83</v>
      </c>
      <c r="BK639" s="220">
        <f>ROUND(I639*H639,2)</f>
        <v>0</v>
      </c>
      <c r="BL639" s="19" t="s">
        <v>964</v>
      </c>
      <c r="BM639" s="219" t="s">
        <v>1397</v>
      </c>
    </row>
    <row r="640" s="14" customFormat="1">
      <c r="A640" s="14"/>
      <c r="B640" s="248"/>
      <c r="C640" s="249"/>
      <c r="D640" s="239" t="s">
        <v>217</v>
      </c>
      <c r="E640" s="250" t="s">
        <v>19</v>
      </c>
      <c r="F640" s="251" t="s">
        <v>2005</v>
      </c>
      <c r="G640" s="249"/>
      <c r="H640" s="250" t="s">
        <v>19</v>
      </c>
      <c r="I640" s="252"/>
      <c r="J640" s="249"/>
      <c r="K640" s="249"/>
      <c r="L640" s="253"/>
      <c r="M640" s="254"/>
      <c r="N640" s="255"/>
      <c r="O640" s="255"/>
      <c r="P640" s="255"/>
      <c r="Q640" s="255"/>
      <c r="R640" s="255"/>
      <c r="S640" s="255"/>
      <c r="T640" s="25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7" t="s">
        <v>217</v>
      </c>
      <c r="AU640" s="257" t="s">
        <v>85</v>
      </c>
      <c r="AV640" s="14" t="s">
        <v>83</v>
      </c>
      <c r="AW640" s="14" t="s">
        <v>37</v>
      </c>
      <c r="AX640" s="14" t="s">
        <v>75</v>
      </c>
      <c r="AY640" s="257" t="s">
        <v>147</v>
      </c>
    </row>
    <row r="641" s="14" customFormat="1">
      <c r="A641" s="14"/>
      <c r="B641" s="248"/>
      <c r="C641" s="249"/>
      <c r="D641" s="239" t="s">
        <v>217</v>
      </c>
      <c r="E641" s="250" t="s">
        <v>19</v>
      </c>
      <c r="F641" s="251" t="s">
        <v>315</v>
      </c>
      <c r="G641" s="249"/>
      <c r="H641" s="250" t="s">
        <v>19</v>
      </c>
      <c r="I641" s="252"/>
      <c r="J641" s="249"/>
      <c r="K641" s="249"/>
      <c r="L641" s="253"/>
      <c r="M641" s="254"/>
      <c r="N641" s="255"/>
      <c r="O641" s="255"/>
      <c r="P641" s="255"/>
      <c r="Q641" s="255"/>
      <c r="R641" s="255"/>
      <c r="S641" s="255"/>
      <c r="T641" s="25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7" t="s">
        <v>217</v>
      </c>
      <c r="AU641" s="257" t="s">
        <v>85</v>
      </c>
      <c r="AV641" s="14" t="s">
        <v>83</v>
      </c>
      <c r="AW641" s="14" t="s">
        <v>37</v>
      </c>
      <c r="AX641" s="14" t="s">
        <v>75</v>
      </c>
      <c r="AY641" s="257" t="s">
        <v>147</v>
      </c>
    </row>
    <row r="642" s="13" customFormat="1">
      <c r="A642" s="13"/>
      <c r="B642" s="237"/>
      <c r="C642" s="238"/>
      <c r="D642" s="239" t="s">
        <v>217</v>
      </c>
      <c r="E642" s="258" t="s">
        <v>19</v>
      </c>
      <c r="F642" s="240" t="s">
        <v>1913</v>
      </c>
      <c r="G642" s="238"/>
      <c r="H642" s="241">
        <v>11</v>
      </c>
      <c r="I642" s="242"/>
      <c r="J642" s="238"/>
      <c r="K642" s="238"/>
      <c r="L642" s="243"/>
      <c r="M642" s="244"/>
      <c r="N642" s="245"/>
      <c r="O642" s="245"/>
      <c r="P642" s="245"/>
      <c r="Q642" s="245"/>
      <c r="R642" s="245"/>
      <c r="S642" s="245"/>
      <c r="T642" s="24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7" t="s">
        <v>217</v>
      </c>
      <c r="AU642" s="247" t="s">
        <v>85</v>
      </c>
      <c r="AV642" s="13" t="s">
        <v>85</v>
      </c>
      <c r="AW642" s="13" t="s">
        <v>37</v>
      </c>
      <c r="AX642" s="13" t="s">
        <v>75</v>
      </c>
      <c r="AY642" s="247" t="s">
        <v>147</v>
      </c>
    </row>
    <row r="643" s="13" customFormat="1">
      <c r="A643" s="13"/>
      <c r="B643" s="237"/>
      <c r="C643" s="238"/>
      <c r="D643" s="239" t="s">
        <v>217</v>
      </c>
      <c r="E643" s="258" t="s">
        <v>19</v>
      </c>
      <c r="F643" s="240" t="s">
        <v>1914</v>
      </c>
      <c r="G643" s="238"/>
      <c r="H643" s="241">
        <v>12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7" t="s">
        <v>217</v>
      </c>
      <c r="AU643" s="247" t="s">
        <v>85</v>
      </c>
      <c r="AV643" s="13" t="s">
        <v>85</v>
      </c>
      <c r="AW643" s="13" t="s">
        <v>37</v>
      </c>
      <c r="AX643" s="13" t="s">
        <v>75</v>
      </c>
      <c r="AY643" s="247" t="s">
        <v>147</v>
      </c>
    </row>
    <row r="644" s="14" customFormat="1">
      <c r="A644" s="14"/>
      <c r="B644" s="248"/>
      <c r="C644" s="249"/>
      <c r="D644" s="239" t="s">
        <v>217</v>
      </c>
      <c r="E644" s="250" t="s">
        <v>19</v>
      </c>
      <c r="F644" s="251" t="s">
        <v>295</v>
      </c>
      <c r="G644" s="249"/>
      <c r="H644" s="250" t="s">
        <v>19</v>
      </c>
      <c r="I644" s="252"/>
      <c r="J644" s="249"/>
      <c r="K644" s="249"/>
      <c r="L644" s="253"/>
      <c r="M644" s="254"/>
      <c r="N644" s="255"/>
      <c r="O644" s="255"/>
      <c r="P644" s="255"/>
      <c r="Q644" s="255"/>
      <c r="R644" s="255"/>
      <c r="S644" s="255"/>
      <c r="T644" s="256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7" t="s">
        <v>217</v>
      </c>
      <c r="AU644" s="257" t="s">
        <v>85</v>
      </c>
      <c r="AV644" s="14" t="s">
        <v>83</v>
      </c>
      <c r="AW644" s="14" t="s">
        <v>37</v>
      </c>
      <c r="AX644" s="14" t="s">
        <v>75</v>
      </c>
      <c r="AY644" s="257" t="s">
        <v>147</v>
      </c>
    </row>
    <row r="645" s="13" customFormat="1">
      <c r="A645" s="13"/>
      <c r="B645" s="237"/>
      <c r="C645" s="238"/>
      <c r="D645" s="239" t="s">
        <v>217</v>
      </c>
      <c r="E645" s="258" t="s">
        <v>19</v>
      </c>
      <c r="F645" s="240" t="s">
        <v>1915</v>
      </c>
      <c r="G645" s="238"/>
      <c r="H645" s="241">
        <v>6</v>
      </c>
      <c r="I645" s="242"/>
      <c r="J645" s="238"/>
      <c r="K645" s="238"/>
      <c r="L645" s="243"/>
      <c r="M645" s="244"/>
      <c r="N645" s="245"/>
      <c r="O645" s="245"/>
      <c r="P645" s="245"/>
      <c r="Q645" s="245"/>
      <c r="R645" s="245"/>
      <c r="S645" s="245"/>
      <c r="T645" s="246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7" t="s">
        <v>217</v>
      </c>
      <c r="AU645" s="247" t="s">
        <v>85</v>
      </c>
      <c r="AV645" s="13" t="s">
        <v>85</v>
      </c>
      <c r="AW645" s="13" t="s">
        <v>37</v>
      </c>
      <c r="AX645" s="13" t="s">
        <v>75</v>
      </c>
      <c r="AY645" s="247" t="s">
        <v>147</v>
      </c>
    </row>
    <row r="646" s="13" customFormat="1">
      <c r="A646" s="13"/>
      <c r="B646" s="237"/>
      <c r="C646" s="238"/>
      <c r="D646" s="239" t="s">
        <v>217</v>
      </c>
      <c r="E646" s="258" t="s">
        <v>19</v>
      </c>
      <c r="F646" s="240" t="s">
        <v>1915</v>
      </c>
      <c r="G646" s="238"/>
      <c r="H646" s="241">
        <v>6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7" t="s">
        <v>217</v>
      </c>
      <c r="AU646" s="247" t="s">
        <v>85</v>
      </c>
      <c r="AV646" s="13" t="s">
        <v>85</v>
      </c>
      <c r="AW646" s="13" t="s">
        <v>37</v>
      </c>
      <c r="AX646" s="13" t="s">
        <v>75</v>
      </c>
      <c r="AY646" s="247" t="s">
        <v>147</v>
      </c>
    </row>
    <row r="647" s="13" customFormat="1">
      <c r="A647" s="13"/>
      <c r="B647" s="237"/>
      <c r="C647" s="238"/>
      <c r="D647" s="239" t="s">
        <v>217</v>
      </c>
      <c r="E647" s="258" t="s">
        <v>19</v>
      </c>
      <c r="F647" s="240" t="s">
        <v>1916</v>
      </c>
      <c r="G647" s="238"/>
      <c r="H647" s="241">
        <v>4</v>
      </c>
      <c r="I647" s="242"/>
      <c r="J647" s="238"/>
      <c r="K647" s="238"/>
      <c r="L647" s="243"/>
      <c r="M647" s="244"/>
      <c r="N647" s="245"/>
      <c r="O647" s="245"/>
      <c r="P647" s="245"/>
      <c r="Q647" s="245"/>
      <c r="R647" s="245"/>
      <c r="S647" s="245"/>
      <c r="T647" s="246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7" t="s">
        <v>217</v>
      </c>
      <c r="AU647" s="247" t="s">
        <v>85</v>
      </c>
      <c r="AV647" s="13" t="s">
        <v>85</v>
      </c>
      <c r="AW647" s="13" t="s">
        <v>37</v>
      </c>
      <c r="AX647" s="13" t="s">
        <v>75</v>
      </c>
      <c r="AY647" s="247" t="s">
        <v>147</v>
      </c>
    </row>
    <row r="648" s="15" customFormat="1">
      <c r="A648" s="15"/>
      <c r="B648" s="259"/>
      <c r="C648" s="260"/>
      <c r="D648" s="239" t="s">
        <v>217</v>
      </c>
      <c r="E648" s="261" t="s">
        <v>19</v>
      </c>
      <c r="F648" s="262" t="s">
        <v>233</v>
      </c>
      <c r="G648" s="260"/>
      <c r="H648" s="263">
        <v>39</v>
      </c>
      <c r="I648" s="264"/>
      <c r="J648" s="260"/>
      <c r="K648" s="260"/>
      <c r="L648" s="265"/>
      <c r="M648" s="266"/>
      <c r="N648" s="267"/>
      <c r="O648" s="267"/>
      <c r="P648" s="267"/>
      <c r="Q648" s="267"/>
      <c r="R648" s="267"/>
      <c r="S648" s="267"/>
      <c r="T648" s="268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9" t="s">
        <v>217</v>
      </c>
      <c r="AU648" s="269" t="s">
        <v>85</v>
      </c>
      <c r="AV648" s="15" t="s">
        <v>153</v>
      </c>
      <c r="AW648" s="15" t="s">
        <v>37</v>
      </c>
      <c r="AX648" s="15" t="s">
        <v>83</v>
      </c>
      <c r="AY648" s="269" t="s">
        <v>147</v>
      </c>
    </row>
    <row r="649" s="2" customFormat="1" ht="24.15" customHeight="1">
      <c r="A649" s="40"/>
      <c r="B649" s="41"/>
      <c r="C649" s="207" t="s">
        <v>2009</v>
      </c>
      <c r="D649" s="207" t="s">
        <v>149</v>
      </c>
      <c r="E649" s="208" t="s">
        <v>1400</v>
      </c>
      <c r="F649" s="209" t="s">
        <v>1401</v>
      </c>
      <c r="G649" s="210" t="s">
        <v>278</v>
      </c>
      <c r="H649" s="211">
        <v>39</v>
      </c>
      <c r="I649" s="212"/>
      <c r="J649" s="213">
        <f>ROUND(I649*H649,2)</f>
        <v>0</v>
      </c>
      <c r="K649" s="214"/>
      <c r="L649" s="46"/>
      <c r="M649" s="215" t="s">
        <v>19</v>
      </c>
      <c r="N649" s="216" t="s">
        <v>46</v>
      </c>
      <c r="O649" s="86"/>
      <c r="P649" s="217">
        <f>O649*H649</f>
        <v>0</v>
      </c>
      <c r="Q649" s="217">
        <v>0</v>
      </c>
      <c r="R649" s="217">
        <f>Q649*H649</f>
        <v>0</v>
      </c>
      <c r="S649" s="217">
        <v>0</v>
      </c>
      <c r="T649" s="218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9" t="s">
        <v>964</v>
      </c>
      <c r="AT649" s="219" t="s">
        <v>149</v>
      </c>
      <c r="AU649" s="219" t="s">
        <v>85</v>
      </c>
      <c r="AY649" s="19" t="s">
        <v>147</v>
      </c>
      <c r="BE649" s="220">
        <f>IF(N649="základní",J649,0)</f>
        <v>0</v>
      </c>
      <c r="BF649" s="220">
        <f>IF(N649="snížená",J649,0)</f>
        <v>0</v>
      </c>
      <c r="BG649" s="220">
        <f>IF(N649="zákl. přenesená",J649,0)</f>
        <v>0</v>
      </c>
      <c r="BH649" s="220">
        <f>IF(N649="sníž. přenesená",J649,0)</f>
        <v>0</v>
      </c>
      <c r="BI649" s="220">
        <f>IF(N649="nulová",J649,0)</f>
        <v>0</v>
      </c>
      <c r="BJ649" s="19" t="s">
        <v>83</v>
      </c>
      <c r="BK649" s="220">
        <f>ROUND(I649*H649,2)</f>
        <v>0</v>
      </c>
      <c r="BL649" s="19" t="s">
        <v>964</v>
      </c>
      <c r="BM649" s="219" t="s">
        <v>1402</v>
      </c>
    </row>
    <row r="650" s="14" customFormat="1">
      <c r="A650" s="14"/>
      <c r="B650" s="248"/>
      <c r="C650" s="249"/>
      <c r="D650" s="239" t="s">
        <v>217</v>
      </c>
      <c r="E650" s="250" t="s">
        <v>19</v>
      </c>
      <c r="F650" s="251" t="s">
        <v>2005</v>
      </c>
      <c r="G650" s="249"/>
      <c r="H650" s="250" t="s">
        <v>19</v>
      </c>
      <c r="I650" s="252"/>
      <c r="J650" s="249"/>
      <c r="K650" s="249"/>
      <c r="L650" s="253"/>
      <c r="M650" s="254"/>
      <c r="N650" s="255"/>
      <c r="O650" s="255"/>
      <c r="P650" s="255"/>
      <c r="Q650" s="255"/>
      <c r="R650" s="255"/>
      <c r="S650" s="255"/>
      <c r="T650" s="25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7" t="s">
        <v>217</v>
      </c>
      <c r="AU650" s="257" t="s">
        <v>85</v>
      </c>
      <c r="AV650" s="14" t="s">
        <v>83</v>
      </c>
      <c r="AW650" s="14" t="s">
        <v>37</v>
      </c>
      <c r="AX650" s="14" t="s">
        <v>75</v>
      </c>
      <c r="AY650" s="257" t="s">
        <v>147</v>
      </c>
    </row>
    <row r="651" s="14" customFormat="1">
      <c r="A651" s="14"/>
      <c r="B651" s="248"/>
      <c r="C651" s="249"/>
      <c r="D651" s="239" t="s">
        <v>217</v>
      </c>
      <c r="E651" s="250" t="s">
        <v>19</v>
      </c>
      <c r="F651" s="251" t="s">
        <v>315</v>
      </c>
      <c r="G651" s="249"/>
      <c r="H651" s="250" t="s">
        <v>19</v>
      </c>
      <c r="I651" s="252"/>
      <c r="J651" s="249"/>
      <c r="K651" s="249"/>
      <c r="L651" s="253"/>
      <c r="M651" s="254"/>
      <c r="N651" s="255"/>
      <c r="O651" s="255"/>
      <c r="P651" s="255"/>
      <c r="Q651" s="255"/>
      <c r="R651" s="255"/>
      <c r="S651" s="255"/>
      <c r="T651" s="25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7" t="s">
        <v>217</v>
      </c>
      <c r="AU651" s="257" t="s">
        <v>85</v>
      </c>
      <c r="AV651" s="14" t="s">
        <v>83</v>
      </c>
      <c r="AW651" s="14" t="s">
        <v>37</v>
      </c>
      <c r="AX651" s="14" t="s">
        <v>75</v>
      </c>
      <c r="AY651" s="257" t="s">
        <v>147</v>
      </c>
    </row>
    <row r="652" s="13" customFormat="1">
      <c r="A652" s="13"/>
      <c r="B652" s="237"/>
      <c r="C652" s="238"/>
      <c r="D652" s="239" t="s">
        <v>217</v>
      </c>
      <c r="E652" s="258" t="s">
        <v>19</v>
      </c>
      <c r="F652" s="240" t="s">
        <v>1913</v>
      </c>
      <c r="G652" s="238"/>
      <c r="H652" s="241">
        <v>11</v>
      </c>
      <c r="I652" s="242"/>
      <c r="J652" s="238"/>
      <c r="K652" s="238"/>
      <c r="L652" s="243"/>
      <c r="M652" s="244"/>
      <c r="N652" s="245"/>
      <c r="O652" s="245"/>
      <c r="P652" s="245"/>
      <c r="Q652" s="245"/>
      <c r="R652" s="245"/>
      <c r="S652" s="245"/>
      <c r="T652" s="24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7" t="s">
        <v>217</v>
      </c>
      <c r="AU652" s="247" t="s">
        <v>85</v>
      </c>
      <c r="AV652" s="13" t="s">
        <v>85</v>
      </c>
      <c r="AW652" s="13" t="s">
        <v>37</v>
      </c>
      <c r="AX652" s="13" t="s">
        <v>75</v>
      </c>
      <c r="AY652" s="247" t="s">
        <v>147</v>
      </c>
    </row>
    <row r="653" s="13" customFormat="1">
      <c r="A653" s="13"/>
      <c r="B653" s="237"/>
      <c r="C653" s="238"/>
      <c r="D653" s="239" t="s">
        <v>217</v>
      </c>
      <c r="E653" s="258" t="s">
        <v>19</v>
      </c>
      <c r="F653" s="240" t="s">
        <v>1914</v>
      </c>
      <c r="G653" s="238"/>
      <c r="H653" s="241">
        <v>12</v>
      </c>
      <c r="I653" s="242"/>
      <c r="J653" s="238"/>
      <c r="K653" s="238"/>
      <c r="L653" s="243"/>
      <c r="M653" s="244"/>
      <c r="N653" s="245"/>
      <c r="O653" s="245"/>
      <c r="P653" s="245"/>
      <c r="Q653" s="245"/>
      <c r="R653" s="245"/>
      <c r="S653" s="245"/>
      <c r="T653" s="24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7" t="s">
        <v>217</v>
      </c>
      <c r="AU653" s="247" t="s">
        <v>85</v>
      </c>
      <c r="AV653" s="13" t="s">
        <v>85</v>
      </c>
      <c r="AW653" s="13" t="s">
        <v>37</v>
      </c>
      <c r="AX653" s="13" t="s">
        <v>75</v>
      </c>
      <c r="AY653" s="247" t="s">
        <v>147</v>
      </c>
    </row>
    <row r="654" s="14" customFormat="1">
      <c r="A654" s="14"/>
      <c r="B654" s="248"/>
      <c r="C654" s="249"/>
      <c r="D654" s="239" t="s">
        <v>217</v>
      </c>
      <c r="E654" s="250" t="s">
        <v>19</v>
      </c>
      <c r="F654" s="251" t="s">
        <v>295</v>
      </c>
      <c r="G654" s="249"/>
      <c r="H654" s="250" t="s">
        <v>19</v>
      </c>
      <c r="I654" s="252"/>
      <c r="J654" s="249"/>
      <c r="K654" s="249"/>
      <c r="L654" s="253"/>
      <c r="M654" s="254"/>
      <c r="N654" s="255"/>
      <c r="O654" s="255"/>
      <c r="P654" s="255"/>
      <c r="Q654" s="255"/>
      <c r="R654" s="255"/>
      <c r="S654" s="255"/>
      <c r="T654" s="25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7" t="s">
        <v>217</v>
      </c>
      <c r="AU654" s="257" t="s">
        <v>85</v>
      </c>
      <c r="AV654" s="14" t="s">
        <v>83</v>
      </c>
      <c r="AW654" s="14" t="s">
        <v>37</v>
      </c>
      <c r="AX654" s="14" t="s">
        <v>75</v>
      </c>
      <c r="AY654" s="257" t="s">
        <v>147</v>
      </c>
    </row>
    <row r="655" s="13" customFormat="1">
      <c r="A655" s="13"/>
      <c r="B655" s="237"/>
      <c r="C655" s="238"/>
      <c r="D655" s="239" t="s">
        <v>217</v>
      </c>
      <c r="E655" s="258" t="s">
        <v>19</v>
      </c>
      <c r="F655" s="240" t="s">
        <v>1915</v>
      </c>
      <c r="G655" s="238"/>
      <c r="H655" s="241">
        <v>6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7" t="s">
        <v>217</v>
      </c>
      <c r="AU655" s="247" t="s">
        <v>85</v>
      </c>
      <c r="AV655" s="13" t="s">
        <v>85</v>
      </c>
      <c r="AW655" s="13" t="s">
        <v>37</v>
      </c>
      <c r="AX655" s="13" t="s">
        <v>75</v>
      </c>
      <c r="AY655" s="247" t="s">
        <v>147</v>
      </c>
    </row>
    <row r="656" s="13" customFormat="1">
      <c r="A656" s="13"/>
      <c r="B656" s="237"/>
      <c r="C656" s="238"/>
      <c r="D656" s="239" t="s">
        <v>217</v>
      </c>
      <c r="E656" s="258" t="s">
        <v>19</v>
      </c>
      <c r="F656" s="240" t="s">
        <v>1915</v>
      </c>
      <c r="G656" s="238"/>
      <c r="H656" s="241">
        <v>6</v>
      </c>
      <c r="I656" s="242"/>
      <c r="J656" s="238"/>
      <c r="K656" s="238"/>
      <c r="L656" s="243"/>
      <c r="M656" s="244"/>
      <c r="N656" s="245"/>
      <c r="O656" s="245"/>
      <c r="P656" s="245"/>
      <c r="Q656" s="245"/>
      <c r="R656" s="245"/>
      <c r="S656" s="245"/>
      <c r="T656" s="246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7" t="s">
        <v>217</v>
      </c>
      <c r="AU656" s="247" t="s">
        <v>85</v>
      </c>
      <c r="AV656" s="13" t="s">
        <v>85</v>
      </c>
      <c r="AW656" s="13" t="s">
        <v>37</v>
      </c>
      <c r="AX656" s="13" t="s">
        <v>75</v>
      </c>
      <c r="AY656" s="247" t="s">
        <v>147</v>
      </c>
    </row>
    <row r="657" s="13" customFormat="1">
      <c r="A657" s="13"/>
      <c r="B657" s="237"/>
      <c r="C657" s="238"/>
      <c r="D657" s="239" t="s">
        <v>217</v>
      </c>
      <c r="E657" s="258" t="s">
        <v>19</v>
      </c>
      <c r="F657" s="240" t="s">
        <v>1916</v>
      </c>
      <c r="G657" s="238"/>
      <c r="H657" s="241">
        <v>4</v>
      </c>
      <c r="I657" s="242"/>
      <c r="J657" s="238"/>
      <c r="K657" s="238"/>
      <c r="L657" s="243"/>
      <c r="M657" s="244"/>
      <c r="N657" s="245"/>
      <c r="O657" s="245"/>
      <c r="P657" s="245"/>
      <c r="Q657" s="245"/>
      <c r="R657" s="245"/>
      <c r="S657" s="245"/>
      <c r="T657" s="246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7" t="s">
        <v>217</v>
      </c>
      <c r="AU657" s="247" t="s">
        <v>85</v>
      </c>
      <c r="AV657" s="13" t="s">
        <v>85</v>
      </c>
      <c r="AW657" s="13" t="s">
        <v>37</v>
      </c>
      <c r="AX657" s="13" t="s">
        <v>75</v>
      </c>
      <c r="AY657" s="247" t="s">
        <v>147</v>
      </c>
    </row>
    <row r="658" s="15" customFormat="1">
      <c r="A658" s="15"/>
      <c r="B658" s="259"/>
      <c r="C658" s="260"/>
      <c r="D658" s="239" t="s">
        <v>217</v>
      </c>
      <c r="E658" s="261" t="s">
        <v>19</v>
      </c>
      <c r="F658" s="262" t="s">
        <v>233</v>
      </c>
      <c r="G658" s="260"/>
      <c r="H658" s="263">
        <v>39</v>
      </c>
      <c r="I658" s="264"/>
      <c r="J658" s="260"/>
      <c r="K658" s="260"/>
      <c r="L658" s="265"/>
      <c r="M658" s="266"/>
      <c r="N658" s="267"/>
      <c r="O658" s="267"/>
      <c r="P658" s="267"/>
      <c r="Q658" s="267"/>
      <c r="R658" s="267"/>
      <c r="S658" s="267"/>
      <c r="T658" s="268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69" t="s">
        <v>217</v>
      </c>
      <c r="AU658" s="269" t="s">
        <v>85</v>
      </c>
      <c r="AV658" s="15" t="s">
        <v>153</v>
      </c>
      <c r="AW658" s="15" t="s">
        <v>37</v>
      </c>
      <c r="AX658" s="15" t="s">
        <v>83</v>
      </c>
      <c r="AY658" s="269" t="s">
        <v>147</v>
      </c>
    </row>
    <row r="659" s="2" customFormat="1" ht="24.15" customHeight="1">
      <c r="A659" s="40"/>
      <c r="B659" s="41"/>
      <c r="C659" s="207" t="s">
        <v>738</v>
      </c>
      <c r="D659" s="207" t="s">
        <v>149</v>
      </c>
      <c r="E659" s="208" t="s">
        <v>1417</v>
      </c>
      <c r="F659" s="209" t="s">
        <v>1418</v>
      </c>
      <c r="G659" s="210" t="s">
        <v>278</v>
      </c>
      <c r="H659" s="211">
        <v>22</v>
      </c>
      <c r="I659" s="212"/>
      <c r="J659" s="213">
        <f>ROUND(I659*H659,2)</f>
        <v>0</v>
      </c>
      <c r="K659" s="214"/>
      <c r="L659" s="46"/>
      <c r="M659" s="215" t="s">
        <v>19</v>
      </c>
      <c r="N659" s="216" t="s">
        <v>46</v>
      </c>
      <c r="O659" s="86"/>
      <c r="P659" s="217">
        <f>O659*H659</f>
        <v>0</v>
      </c>
      <c r="Q659" s="217">
        <v>0.0022300000000000002</v>
      </c>
      <c r="R659" s="217">
        <f>Q659*H659</f>
        <v>0.049060000000000006</v>
      </c>
      <c r="S659" s="217">
        <v>0</v>
      </c>
      <c r="T659" s="218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9" t="s">
        <v>964</v>
      </c>
      <c r="AT659" s="219" t="s">
        <v>149</v>
      </c>
      <c r="AU659" s="219" t="s">
        <v>85</v>
      </c>
      <c r="AY659" s="19" t="s">
        <v>147</v>
      </c>
      <c r="BE659" s="220">
        <f>IF(N659="základní",J659,0)</f>
        <v>0</v>
      </c>
      <c r="BF659" s="220">
        <f>IF(N659="snížená",J659,0)</f>
        <v>0</v>
      </c>
      <c r="BG659" s="220">
        <f>IF(N659="zákl. přenesená",J659,0)</f>
        <v>0</v>
      </c>
      <c r="BH659" s="220">
        <f>IF(N659="sníž. přenesená",J659,0)</f>
        <v>0</v>
      </c>
      <c r="BI659" s="220">
        <f>IF(N659="nulová",J659,0)</f>
        <v>0</v>
      </c>
      <c r="BJ659" s="19" t="s">
        <v>83</v>
      </c>
      <c r="BK659" s="220">
        <f>ROUND(I659*H659,2)</f>
        <v>0</v>
      </c>
      <c r="BL659" s="19" t="s">
        <v>964</v>
      </c>
      <c r="BM659" s="219" t="s">
        <v>1419</v>
      </c>
    </row>
    <row r="660" s="14" customFormat="1">
      <c r="A660" s="14"/>
      <c r="B660" s="248"/>
      <c r="C660" s="249"/>
      <c r="D660" s="239" t="s">
        <v>217</v>
      </c>
      <c r="E660" s="250" t="s">
        <v>19</v>
      </c>
      <c r="F660" s="251" t="s">
        <v>1308</v>
      </c>
      <c r="G660" s="249"/>
      <c r="H660" s="250" t="s">
        <v>19</v>
      </c>
      <c r="I660" s="252"/>
      <c r="J660" s="249"/>
      <c r="K660" s="249"/>
      <c r="L660" s="253"/>
      <c r="M660" s="254"/>
      <c r="N660" s="255"/>
      <c r="O660" s="255"/>
      <c r="P660" s="255"/>
      <c r="Q660" s="255"/>
      <c r="R660" s="255"/>
      <c r="S660" s="255"/>
      <c r="T660" s="256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7" t="s">
        <v>217</v>
      </c>
      <c r="AU660" s="257" t="s">
        <v>85</v>
      </c>
      <c r="AV660" s="14" t="s">
        <v>83</v>
      </c>
      <c r="AW660" s="14" t="s">
        <v>37</v>
      </c>
      <c r="AX660" s="14" t="s">
        <v>75</v>
      </c>
      <c r="AY660" s="257" t="s">
        <v>147</v>
      </c>
    </row>
    <row r="661" s="13" customFormat="1">
      <c r="A661" s="13"/>
      <c r="B661" s="237"/>
      <c r="C661" s="238"/>
      <c r="D661" s="239" t="s">
        <v>217</v>
      </c>
      <c r="E661" s="258" t="s">
        <v>19</v>
      </c>
      <c r="F661" s="240" t="s">
        <v>1990</v>
      </c>
      <c r="G661" s="238"/>
      <c r="H661" s="241">
        <v>22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7" t="s">
        <v>217</v>
      </c>
      <c r="AU661" s="247" t="s">
        <v>85</v>
      </c>
      <c r="AV661" s="13" t="s">
        <v>85</v>
      </c>
      <c r="AW661" s="13" t="s">
        <v>37</v>
      </c>
      <c r="AX661" s="13" t="s">
        <v>75</v>
      </c>
      <c r="AY661" s="247" t="s">
        <v>147</v>
      </c>
    </row>
    <row r="662" s="15" customFormat="1">
      <c r="A662" s="15"/>
      <c r="B662" s="259"/>
      <c r="C662" s="260"/>
      <c r="D662" s="239" t="s">
        <v>217</v>
      </c>
      <c r="E662" s="261" t="s">
        <v>19</v>
      </c>
      <c r="F662" s="262" t="s">
        <v>233</v>
      </c>
      <c r="G662" s="260"/>
      <c r="H662" s="263">
        <v>22</v>
      </c>
      <c r="I662" s="264"/>
      <c r="J662" s="260"/>
      <c r="K662" s="260"/>
      <c r="L662" s="265"/>
      <c r="M662" s="266"/>
      <c r="N662" s="267"/>
      <c r="O662" s="267"/>
      <c r="P662" s="267"/>
      <c r="Q662" s="267"/>
      <c r="R662" s="267"/>
      <c r="S662" s="267"/>
      <c r="T662" s="268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69" t="s">
        <v>217</v>
      </c>
      <c r="AU662" s="269" t="s">
        <v>85</v>
      </c>
      <c r="AV662" s="15" t="s">
        <v>153</v>
      </c>
      <c r="AW662" s="15" t="s">
        <v>37</v>
      </c>
      <c r="AX662" s="15" t="s">
        <v>83</v>
      </c>
      <c r="AY662" s="269" t="s">
        <v>147</v>
      </c>
    </row>
    <row r="663" s="2" customFormat="1" ht="24.15" customHeight="1">
      <c r="A663" s="40"/>
      <c r="B663" s="41"/>
      <c r="C663" s="207" t="s">
        <v>769</v>
      </c>
      <c r="D663" s="207" t="s">
        <v>149</v>
      </c>
      <c r="E663" s="208" t="s">
        <v>1421</v>
      </c>
      <c r="F663" s="209" t="s">
        <v>1422</v>
      </c>
      <c r="G663" s="210" t="s">
        <v>772</v>
      </c>
      <c r="H663" s="211">
        <v>3</v>
      </c>
      <c r="I663" s="212"/>
      <c r="J663" s="213">
        <f>ROUND(I663*H663,2)</f>
        <v>0</v>
      </c>
      <c r="K663" s="214"/>
      <c r="L663" s="46"/>
      <c r="M663" s="215" t="s">
        <v>19</v>
      </c>
      <c r="N663" s="216" t="s">
        <v>46</v>
      </c>
      <c r="O663" s="86"/>
      <c r="P663" s="217">
        <f>O663*H663</f>
        <v>0</v>
      </c>
      <c r="Q663" s="217">
        <v>0.0015</v>
      </c>
      <c r="R663" s="217">
        <f>Q663*H663</f>
        <v>0.0045000000000000005</v>
      </c>
      <c r="S663" s="217">
        <v>0</v>
      </c>
      <c r="T663" s="218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9" t="s">
        <v>964</v>
      </c>
      <c r="AT663" s="219" t="s">
        <v>149</v>
      </c>
      <c r="AU663" s="219" t="s">
        <v>85</v>
      </c>
      <c r="AY663" s="19" t="s">
        <v>147</v>
      </c>
      <c r="BE663" s="220">
        <f>IF(N663="základní",J663,0)</f>
        <v>0</v>
      </c>
      <c r="BF663" s="220">
        <f>IF(N663="snížená",J663,0)</f>
        <v>0</v>
      </c>
      <c r="BG663" s="220">
        <f>IF(N663="zákl. přenesená",J663,0)</f>
        <v>0</v>
      </c>
      <c r="BH663" s="220">
        <f>IF(N663="sníž. přenesená",J663,0)</f>
        <v>0</v>
      </c>
      <c r="BI663" s="220">
        <f>IF(N663="nulová",J663,0)</f>
        <v>0</v>
      </c>
      <c r="BJ663" s="19" t="s">
        <v>83</v>
      </c>
      <c r="BK663" s="220">
        <f>ROUND(I663*H663,2)</f>
        <v>0</v>
      </c>
      <c r="BL663" s="19" t="s">
        <v>964</v>
      </c>
      <c r="BM663" s="219" t="s">
        <v>1423</v>
      </c>
    </row>
    <row r="664" s="2" customFormat="1">
      <c r="A664" s="40"/>
      <c r="B664" s="41"/>
      <c r="C664" s="42"/>
      <c r="D664" s="221" t="s">
        <v>155</v>
      </c>
      <c r="E664" s="42"/>
      <c r="F664" s="222" t="s">
        <v>1424</v>
      </c>
      <c r="G664" s="42"/>
      <c r="H664" s="42"/>
      <c r="I664" s="223"/>
      <c r="J664" s="42"/>
      <c r="K664" s="42"/>
      <c r="L664" s="46"/>
      <c r="M664" s="224"/>
      <c r="N664" s="225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155</v>
      </c>
      <c r="AU664" s="19" t="s">
        <v>85</v>
      </c>
    </row>
    <row r="665" s="13" customFormat="1">
      <c r="A665" s="13"/>
      <c r="B665" s="237"/>
      <c r="C665" s="238"/>
      <c r="D665" s="239" t="s">
        <v>217</v>
      </c>
      <c r="E665" s="258" t="s">
        <v>19</v>
      </c>
      <c r="F665" s="240" t="s">
        <v>162</v>
      </c>
      <c r="G665" s="238"/>
      <c r="H665" s="241">
        <v>3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7" t="s">
        <v>217</v>
      </c>
      <c r="AU665" s="247" t="s">
        <v>85</v>
      </c>
      <c r="AV665" s="13" t="s">
        <v>85</v>
      </c>
      <c r="AW665" s="13" t="s">
        <v>37</v>
      </c>
      <c r="AX665" s="13" t="s">
        <v>83</v>
      </c>
      <c r="AY665" s="247" t="s">
        <v>147</v>
      </c>
    </row>
    <row r="666" s="2" customFormat="1" ht="24.15" customHeight="1">
      <c r="A666" s="40"/>
      <c r="B666" s="41"/>
      <c r="C666" s="207" t="s">
        <v>776</v>
      </c>
      <c r="D666" s="207" t="s">
        <v>149</v>
      </c>
      <c r="E666" s="208" t="s">
        <v>1426</v>
      </c>
      <c r="F666" s="209" t="s">
        <v>1427</v>
      </c>
      <c r="G666" s="210" t="s">
        <v>772</v>
      </c>
      <c r="H666" s="211">
        <v>3</v>
      </c>
      <c r="I666" s="212"/>
      <c r="J666" s="213">
        <f>ROUND(I666*H666,2)</f>
        <v>0</v>
      </c>
      <c r="K666" s="214"/>
      <c r="L666" s="46"/>
      <c r="M666" s="215" t="s">
        <v>19</v>
      </c>
      <c r="N666" s="216" t="s">
        <v>46</v>
      </c>
      <c r="O666" s="86"/>
      <c r="P666" s="217">
        <f>O666*H666</f>
        <v>0</v>
      </c>
      <c r="Q666" s="217">
        <v>0.0020200000000000001</v>
      </c>
      <c r="R666" s="217">
        <f>Q666*H666</f>
        <v>0.0060600000000000003</v>
      </c>
      <c r="S666" s="217">
        <v>0</v>
      </c>
      <c r="T666" s="218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9" t="s">
        <v>964</v>
      </c>
      <c r="AT666" s="219" t="s">
        <v>149</v>
      </c>
      <c r="AU666" s="219" t="s">
        <v>85</v>
      </c>
      <c r="AY666" s="19" t="s">
        <v>147</v>
      </c>
      <c r="BE666" s="220">
        <f>IF(N666="základní",J666,0)</f>
        <v>0</v>
      </c>
      <c r="BF666" s="220">
        <f>IF(N666="snížená",J666,0)</f>
        <v>0</v>
      </c>
      <c r="BG666" s="220">
        <f>IF(N666="zákl. přenesená",J666,0)</f>
        <v>0</v>
      </c>
      <c r="BH666" s="220">
        <f>IF(N666="sníž. přenesená",J666,0)</f>
        <v>0</v>
      </c>
      <c r="BI666" s="220">
        <f>IF(N666="nulová",J666,0)</f>
        <v>0</v>
      </c>
      <c r="BJ666" s="19" t="s">
        <v>83</v>
      </c>
      <c r="BK666" s="220">
        <f>ROUND(I666*H666,2)</f>
        <v>0</v>
      </c>
      <c r="BL666" s="19" t="s">
        <v>964</v>
      </c>
      <c r="BM666" s="219" t="s">
        <v>1428</v>
      </c>
    </row>
    <row r="667" s="2" customFormat="1">
      <c r="A667" s="40"/>
      <c r="B667" s="41"/>
      <c r="C667" s="42"/>
      <c r="D667" s="221" t="s">
        <v>155</v>
      </c>
      <c r="E667" s="42"/>
      <c r="F667" s="222" t="s">
        <v>1429</v>
      </c>
      <c r="G667" s="42"/>
      <c r="H667" s="42"/>
      <c r="I667" s="223"/>
      <c r="J667" s="42"/>
      <c r="K667" s="42"/>
      <c r="L667" s="46"/>
      <c r="M667" s="224"/>
      <c r="N667" s="225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155</v>
      </c>
      <c r="AU667" s="19" t="s">
        <v>85</v>
      </c>
    </row>
    <row r="668" s="13" customFormat="1">
      <c r="A668" s="13"/>
      <c r="B668" s="237"/>
      <c r="C668" s="238"/>
      <c r="D668" s="239" t="s">
        <v>217</v>
      </c>
      <c r="E668" s="258" t="s">
        <v>19</v>
      </c>
      <c r="F668" s="240" t="s">
        <v>162</v>
      </c>
      <c r="G668" s="238"/>
      <c r="H668" s="241">
        <v>3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7" t="s">
        <v>217</v>
      </c>
      <c r="AU668" s="247" t="s">
        <v>85</v>
      </c>
      <c r="AV668" s="13" t="s">
        <v>85</v>
      </c>
      <c r="AW668" s="13" t="s">
        <v>37</v>
      </c>
      <c r="AX668" s="13" t="s">
        <v>83</v>
      </c>
      <c r="AY668" s="247" t="s">
        <v>147</v>
      </c>
    </row>
    <row r="669" s="2" customFormat="1" ht="16.5" customHeight="1">
      <c r="A669" s="40"/>
      <c r="B669" s="41"/>
      <c r="C669" s="207" t="s">
        <v>786</v>
      </c>
      <c r="D669" s="207" t="s">
        <v>149</v>
      </c>
      <c r="E669" s="208" t="s">
        <v>1440</v>
      </c>
      <c r="F669" s="209" t="s">
        <v>1441</v>
      </c>
      <c r="G669" s="210" t="s">
        <v>278</v>
      </c>
      <c r="H669" s="211">
        <v>50</v>
      </c>
      <c r="I669" s="212"/>
      <c r="J669" s="213">
        <f>ROUND(I669*H669,2)</f>
        <v>0</v>
      </c>
      <c r="K669" s="214"/>
      <c r="L669" s="46"/>
      <c r="M669" s="215" t="s">
        <v>19</v>
      </c>
      <c r="N669" s="216" t="s">
        <v>46</v>
      </c>
      <c r="O669" s="86"/>
      <c r="P669" s="217">
        <f>O669*H669</f>
        <v>0</v>
      </c>
      <c r="Q669" s="217">
        <v>0</v>
      </c>
      <c r="R669" s="217">
        <f>Q669*H669</f>
        <v>0</v>
      </c>
      <c r="S669" s="217">
        <v>0</v>
      </c>
      <c r="T669" s="218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9" t="s">
        <v>964</v>
      </c>
      <c r="AT669" s="219" t="s">
        <v>149</v>
      </c>
      <c r="AU669" s="219" t="s">
        <v>85</v>
      </c>
      <c r="AY669" s="19" t="s">
        <v>147</v>
      </c>
      <c r="BE669" s="220">
        <f>IF(N669="základní",J669,0)</f>
        <v>0</v>
      </c>
      <c r="BF669" s="220">
        <f>IF(N669="snížená",J669,0)</f>
        <v>0</v>
      </c>
      <c r="BG669" s="220">
        <f>IF(N669="zákl. přenesená",J669,0)</f>
        <v>0</v>
      </c>
      <c r="BH669" s="220">
        <f>IF(N669="sníž. přenesená",J669,0)</f>
        <v>0</v>
      </c>
      <c r="BI669" s="220">
        <f>IF(N669="nulová",J669,0)</f>
        <v>0</v>
      </c>
      <c r="BJ669" s="19" t="s">
        <v>83</v>
      </c>
      <c r="BK669" s="220">
        <f>ROUND(I669*H669,2)</f>
        <v>0</v>
      </c>
      <c r="BL669" s="19" t="s">
        <v>964</v>
      </c>
      <c r="BM669" s="219" t="s">
        <v>1442</v>
      </c>
    </row>
    <row r="670" s="2" customFormat="1">
      <c r="A670" s="40"/>
      <c r="B670" s="41"/>
      <c r="C670" s="42"/>
      <c r="D670" s="221" t="s">
        <v>155</v>
      </c>
      <c r="E670" s="42"/>
      <c r="F670" s="222" t="s">
        <v>1443</v>
      </c>
      <c r="G670" s="42"/>
      <c r="H670" s="42"/>
      <c r="I670" s="223"/>
      <c r="J670" s="42"/>
      <c r="K670" s="42"/>
      <c r="L670" s="46"/>
      <c r="M670" s="224"/>
      <c r="N670" s="225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155</v>
      </c>
      <c r="AU670" s="19" t="s">
        <v>85</v>
      </c>
    </row>
    <row r="671" s="13" customFormat="1">
      <c r="A671" s="13"/>
      <c r="B671" s="237"/>
      <c r="C671" s="238"/>
      <c r="D671" s="239" t="s">
        <v>217</v>
      </c>
      <c r="E671" s="258" t="s">
        <v>19</v>
      </c>
      <c r="F671" s="240" t="s">
        <v>411</v>
      </c>
      <c r="G671" s="238"/>
      <c r="H671" s="241">
        <v>50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7" t="s">
        <v>217</v>
      </c>
      <c r="AU671" s="247" t="s">
        <v>85</v>
      </c>
      <c r="AV671" s="13" t="s">
        <v>85</v>
      </c>
      <c r="AW671" s="13" t="s">
        <v>37</v>
      </c>
      <c r="AX671" s="13" t="s">
        <v>83</v>
      </c>
      <c r="AY671" s="247" t="s">
        <v>147</v>
      </c>
    </row>
    <row r="672" s="2" customFormat="1" ht="49.05" customHeight="1">
      <c r="A672" s="40"/>
      <c r="B672" s="41"/>
      <c r="C672" s="207" t="s">
        <v>793</v>
      </c>
      <c r="D672" s="207" t="s">
        <v>149</v>
      </c>
      <c r="E672" s="208" t="s">
        <v>1453</v>
      </c>
      <c r="F672" s="209" t="s">
        <v>1454</v>
      </c>
      <c r="G672" s="210" t="s">
        <v>189</v>
      </c>
      <c r="H672" s="211">
        <v>1.1790000000000001</v>
      </c>
      <c r="I672" s="212"/>
      <c r="J672" s="213">
        <f>ROUND(I672*H672,2)</f>
        <v>0</v>
      </c>
      <c r="K672" s="214"/>
      <c r="L672" s="46"/>
      <c r="M672" s="215" t="s">
        <v>19</v>
      </c>
      <c r="N672" s="216" t="s">
        <v>46</v>
      </c>
      <c r="O672" s="86"/>
      <c r="P672" s="217">
        <f>O672*H672</f>
        <v>0</v>
      </c>
      <c r="Q672" s="217">
        <v>0</v>
      </c>
      <c r="R672" s="217">
        <f>Q672*H672</f>
        <v>0</v>
      </c>
      <c r="S672" s="217">
        <v>0</v>
      </c>
      <c r="T672" s="218">
        <f>S672*H672</f>
        <v>0</v>
      </c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R672" s="219" t="s">
        <v>964</v>
      </c>
      <c r="AT672" s="219" t="s">
        <v>149</v>
      </c>
      <c r="AU672" s="219" t="s">
        <v>85</v>
      </c>
      <c r="AY672" s="19" t="s">
        <v>147</v>
      </c>
      <c r="BE672" s="220">
        <f>IF(N672="základní",J672,0)</f>
        <v>0</v>
      </c>
      <c r="BF672" s="220">
        <f>IF(N672="snížená",J672,0)</f>
        <v>0</v>
      </c>
      <c r="BG672" s="220">
        <f>IF(N672="zákl. přenesená",J672,0)</f>
        <v>0</v>
      </c>
      <c r="BH672" s="220">
        <f>IF(N672="sníž. přenesená",J672,0)</f>
        <v>0</v>
      </c>
      <c r="BI672" s="220">
        <f>IF(N672="nulová",J672,0)</f>
        <v>0</v>
      </c>
      <c r="BJ672" s="19" t="s">
        <v>83</v>
      </c>
      <c r="BK672" s="220">
        <f>ROUND(I672*H672,2)</f>
        <v>0</v>
      </c>
      <c r="BL672" s="19" t="s">
        <v>964</v>
      </c>
      <c r="BM672" s="219" t="s">
        <v>1455</v>
      </c>
    </row>
    <row r="673" s="2" customFormat="1">
      <c r="A673" s="40"/>
      <c r="B673" s="41"/>
      <c r="C673" s="42"/>
      <c r="D673" s="221" t="s">
        <v>155</v>
      </c>
      <c r="E673" s="42"/>
      <c r="F673" s="222" t="s">
        <v>1456</v>
      </c>
      <c r="G673" s="42"/>
      <c r="H673" s="42"/>
      <c r="I673" s="223"/>
      <c r="J673" s="42"/>
      <c r="K673" s="42"/>
      <c r="L673" s="46"/>
      <c r="M673" s="224"/>
      <c r="N673" s="225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155</v>
      </c>
      <c r="AU673" s="19" t="s">
        <v>85</v>
      </c>
    </row>
    <row r="674" s="12" customFormat="1" ht="22.8" customHeight="1">
      <c r="A674" s="12"/>
      <c r="B674" s="191"/>
      <c r="C674" s="192"/>
      <c r="D674" s="193" t="s">
        <v>74</v>
      </c>
      <c r="E674" s="205" t="s">
        <v>1487</v>
      </c>
      <c r="F674" s="205" t="s">
        <v>1488</v>
      </c>
      <c r="G674" s="192"/>
      <c r="H674" s="192"/>
      <c r="I674" s="195"/>
      <c r="J674" s="206">
        <f>BK674</f>
        <v>0</v>
      </c>
      <c r="K674" s="192"/>
      <c r="L674" s="197"/>
      <c r="M674" s="198"/>
      <c r="N674" s="199"/>
      <c r="O674" s="199"/>
      <c r="P674" s="200">
        <f>P675+SUM(P676:P683)</f>
        <v>0</v>
      </c>
      <c r="Q674" s="199"/>
      <c r="R674" s="200">
        <f>R675+SUM(R676:R683)</f>
        <v>0</v>
      </c>
      <c r="S674" s="199"/>
      <c r="T674" s="201">
        <f>T675+SUM(T676:T683)</f>
        <v>0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02" t="s">
        <v>85</v>
      </c>
      <c r="AT674" s="203" t="s">
        <v>74</v>
      </c>
      <c r="AU674" s="203" t="s">
        <v>83</v>
      </c>
      <c r="AY674" s="202" t="s">
        <v>147</v>
      </c>
      <c r="BK674" s="204">
        <f>BK675+SUM(BK676:BK683)</f>
        <v>0</v>
      </c>
    </row>
    <row r="675" s="2" customFormat="1" ht="24.15" customHeight="1">
      <c r="A675" s="40"/>
      <c r="B675" s="41"/>
      <c r="C675" s="207" t="s">
        <v>799</v>
      </c>
      <c r="D675" s="207" t="s">
        <v>149</v>
      </c>
      <c r="E675" s="208" t="s">
        <v>1516</v>
      </c>
      <c r="F675" s="209" t="s">
        <v>2010</v>
      </c>
      <c r="G675" s="210" t="s">
        <v>772</v>
      </c>
      <c r="H675" s="211">
        <v>1</v>
      </c>
      <c r="I675" s="212"/>
      <c r="J675" s="213">
        <f>ROUND(I675*H675,2)</f>
        <v>0</v>
      </c>
      <c r="K675" s="214"/>
      <c r="L675" s="46"/>
      <c r="M675" s="215" t="s">
        <v>19</v>
      </c>
      <c r="N675" s="216" t="s">
        <v>46</v>
      </c>
      <c r="O675" s="86"/>
      <c r="P675" s="217">
        <f>O675*H675</f>
        <v>0</v>
      </c>
      <c r="Q675" s="217">
        <v>0</v>
      </c>
      <c r="R675" s="217">
        <f>Q675*H675</f>
        <v>0</v>
      </c>
      <c r="S675" s="217">
        <v>0</v>
      </c>
      <c r="T675" s="218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9" t="s">
        <v>964</v>
      </c>
      <c r="AT675" s="219" t="s">
        <v>149</v>
      </c>
      <c r="AU675" s="219" t="s">
        <v>85</v>
      </c>
      <c r="AY675" s="19" t="s">
        <v>147</v>
      </c>
      <c r="BE675" s="220">
        <f>IF(N675="základní",J675,0)</f>
        <v>0</v>
      </c>
      <c r="BF675" s="220">
        <f>IF(N675="snížená",J675,0)</f>
        <v>0</v>
      </c>
      <c r="BG675" s="220">
        <f>IF(N675="zákl. přenesená",J675,0)</f>
        <v>0</v>
      </c>
      <c r="BH675" s="220">
        <f>IF(N675="sníž. přenesená",J675,0)</f>
        <v>0</v>
      </c>
      <c r="BI675" s="220">
        <f>IF(N675="nulová",J675,0)</f>
        <v>0</v>
      </c>
      <c r="BJ675" s="19" t="s">
        <v>83</v>
      </c>
      <c r="BK675" s="220">
        <f>ROUND(I675*H675,2)</f>
        <v>0</v>
      </c>
      <c r="BL675" s="19" t="s">
        <v>964</v>
      </c>
      <c r="BM675" s="219" t="s">
        <v>1518</v>
      </c>
    </row>
    <row r="676" s="2" customFormat="1">
      <c r="A676" s="40"/>
      <c r="B676" s="41"/>
      <c r="C676" s="42"/>
      <c r="D676" s="239" t="s">
        <v>555</v>
      </c>
      <c r="E676" s="42"/>
      <c r="F676" s="270" t="s">
        <v>1507</v>
      </c>
      <c r="G676" s="42"/>
      <c r="H676" s="42"/>
      <c r="I676" s="223"/>
      <c r="J676" s="42"/>
      <c r="K676" s="42"/>
      <c r="L676" s="46"/>
      <c r="M676" s="224"/>
      <c r="N676" s="225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555</v>
      </c>
      <c r="AU676" s="19" t="s">
        <v>85</v>
      </c>
    </row>
    <row r="677" s="14" customFormat="1">
      <c r="A677" s="14"/>
      <c r="B677" s="248"/>
      <c r="C677" s="249"/>
      <c r="D677" s="239" t="s">
        <v>217</v>
      </c>
      <c r="E677" s="250" t="s">
        <v>19</v>
      </c>
      <c r="F677" s="251" t="s">
        <v>2011</v>
      </c>
      <c r="G677" s="249"/>
      <c r="H677" s="250" t="s">
        <v>19</v>
      </c>
      <c r="I677" s="252"/>
      <c r="J677" s="249"/>
      <c r="K677" s="249"/>
      <c r="L677" s="253"/>
      <c r="M677" s="254"/>
      <c r="N677" s="255"/>
      <c r="O677" s="255"/>
      <c r="P677" s="255"/>
      <c r="Q677" s="255"/>
      <c r="R677" s="255"/>
      <c r="S677" s="255"/>
      <c r="T677" s="25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7" t="s">
        <v>217</v>
      </c>
      <c r="AU677" s="257" t="s">
        <v>85</v>
      </c>
      <c r="AV677" s="14" t="s">
        <v>83</v>
      </c>
      <c r="AW677" s="14" t="s">
        <v>37</v>
      </c>
      <c r="AX677" s="14" t="s">
        <v>75</v>
      </c>
      <c r="AY677" s="257" t="s">
        <v>147</v>
      </c>
    </row>
    <row r="678" s="14" customFormat="1">
      <c r="A678" s="14"/>
      <c r="B678" s="248"/>
      <c r="C678" s="249"/>
      <c r="D678" s="239" t="s">
        <v>217</v>
      </c>
      <c r="E678" s="250" t="s">
        <v>19</v>
      </c>
      <c r="F678" s="251" t="s">
        <v>1520</v>
      </c>
      <c r="G678" s="249"/>
      <c r="H678" s="250" t="s">
        <v>19</v>
      </c>
      <c r="I678" s="252"/>
      <c r="J678" s="249"/>
      <c r="K678" s="249"/>
      <c r="L678" s="253"/>
      <c r="M678" s="254"/>
      <c r="N678" s="255"/>
      <c r="O678" s="255"/>
      <c r="P678" s="255"/>
      <c r="Q678" s="255"/>
      <c r="R678" s="255"/>
      <c r="S678" s="255"/>
      <c r="T678" s="25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7" t="s">
        <v>217</v>
      </c>
      <c r="AU678" s="257" t="s">
        <v>85</v>
      </c>
      <c r="AV678" s="14" t="s">
        <v>83</v>
      </c>
      <c r="AW678" s="14" t="s">
        <v>37</v>
      </c>
      <c r="AX678" s="14" t="s">
        <v>75</v>
      </c>
      <c r="AY678" s="257" t="s">
        <v>147</v>
      </c>
    </row>
    <row r="679" s="13" customFormat="1">
      <c r="A679" s="13"/>
      <c r="B679" s="237"/>
      <c r="C679" s="238"/>
      <c r="D679" s="239" t="s">
        <v>217</v>
      </c>
      <c r="E679" s="258" t="s">
        <v>19</v>
      </c>
      <c r="F679" s="240" t="s">
        <v>83</v>
      </c>
      <c r="G679" s="238"/>
      <c r="H679" s="241">
        <v>1</v>
      </c>
      <c r="I679" s="242"/>
      <c r="J679" s="238"/>
      <c r="K679" s="238"/>
      <c r="L679" s="243"/>
      <c r="M679" s="244"/>
      <c r="N679" s="245"/>
      <c r="O679" s="245"/>
      <c r="P679" s="245"/>
      <c r="Q679" s="245"/>
      <c r="R679" s="245"/>
      <c r="S679" s="245"/>
      <c r="T679" s="24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7" t="s">
        <v>217</v>
      </c>
      <c r="AU679" s="247" t="s">
        <v>85</v>
      </c>
      <c r="AV679" s="13" t="s">
        <v>85</v>
      </c>
      <c r="AW679" s="13" t="s">
        <v>37</v>
      </c>
      <c r="AX679" s="13" t="s">
        <v>75</v>
      </c>
      <c r="AY679" s="247" t="s">
        <v>147</v>
      </c>
    </row>
    <row r="680" s="15" customFormat="1">
      <c r="A680" s="15"/>
      <c r="B680" s="259"/>
      <c r="C680" s="260"/>
      <c r="D680" s="239" t="s">
        <v>217</v>
      </c>
      <c r="E680" s="261" t="s">
        <v>19</v>
      </c>
      <c r="F680" s="262" t="s">
        <v>233</v>
      </c>
      <c r="G680" s="260"/>
      <c r="H680" s="263">
        <v>1</v>
      </c>
      <c r="I680" s="264"/>
      <c r="J680" s="260"/>
      <c r="K680" s="260"/>
      <c r="L680" s="265"/>
      <c r="M680" s="266"/>
      <c r="N680" s="267"/>
      <c r="O680" s="267"/>
      <c r="P680" s="267"/>
      <c r="Q680" s="267"/>
      <c r="R680" s="267"/>
      <c r="S680" s="267"/>
      <c r="T680" s="268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69" t="s">
        <v>217</v>
      </c>
      <c r="AU680" s="269" t="s">
        <v>85</v>
      </c>
      <c r="AV680" s="15" t="s">
        <v>153</v>
      </c>
      <c r="AW680" s="15" t="s">
        <v>37</v>
      </c>
      <c r="AX680" s="15" t="s">
        <v>83</v>
      </c>
      <c r="AY680" s="269" t="s">
        <v>147</v>
      </c>
    </row>
    <row r="681" s="2" customFormat="1" ht="49.05" customHeight="1">
      <c r="A681" s="40"/>
      <c r="B681" s="41"/>
      <c r="C681" s="207" t="s">
        <v>804</v>
      </c>
      <c r="D681" s="207" t="s">
        <v>149</v>
      </c>
      <c r="E681" s="208" t="s">
        <v>1582</v>
      </c>
      <c r="F681" s="209" t="s">
        <v>1583</v>
      </c>
      <c r="G681" s="210" t="s">
        <v>189</v>
      </c>
      <c r="H681" s="211">
        <v>2.3540000000000001</v>
      </c>
      <c r="I681" s="212"/>
      <c r="J681" s="213">
        <f>ROUND(I681*H681,2)</f>
        <v>0</v>
      </c>
      <c r="K681" s="214"/>
      <c r="L681" s="46"/>
      <c r="M681" s="215" t="s">
        <v>19</v>
      </c>
      <c r="N681" s="216" t="s">
        <v>46</v>
      </c>
      <c r="O681" s="86"/>
      <c r="P681" s="217">
        <f>O681*H681</f>
        <v>0</v>
      </c>
      <c r="Q681" s="217">
        <v>0</v>
      </c>
      <c r="R681" s="217">
        <f>Q681*H681</f>
        <v>0</v>
      </c>
      <c r="S681" s="217">
        <v>0</v>
      </c>
      <c r="T681" s="218">
        <f>S681*H681</f>
        <v>0</v>
      </c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R681" s="219" t="s">
        <v>964</v>
      </c>
      <c r="AT681" s="219" t="s">
        <v>149</v>
      </c>
      <c r="AU681" s="219" t="s">
        <v>85</v>
      </c>
      <c r="AY681" s="19" t="s">
        <v>147</v>
      </c>
      <c r="BE681" s="220">
        <f>IF(N681="základní",J681,0)</f>
        <v>0</v>
      </c>
      <c r="BF681" s="220">
        <f>IF(N681="snížená",J681,0)</f>
        <v>0</v>
      </c>
      <c r="BG681" s="220">
        <f>IF(N681="zákl. přenesená",J681,0)</f>
        <v>0</v>
      </c>
      <c r="BH681" s="220">
        <f>IF(N681="sníž. přenesená",J681,0)</f>
        <v>0</v>
      </c>
      <c r="BI681" s="220">
        <f>IF(N681="nulová",J681,0)</f>
        <v>0</v>
      </c>
      <c r="BJ681" s="19" t="s">
        <v>83</v>
      </c>
      <c r="BK681" s="220">
        <f>ROUND(I681*H681,2)</f>
        <v>0</v>
      </c>
      <c r="BL681" s="19" t="s">
        <v>964</v>
      </c>
      <c r="BM681" s="219" t="s">
        <v>1584</v>
      </c>
    </row>
    <row r="682" s="2" customFormat="1">
      <c r="A682" s="40"/>
      <c r="B682" s="41"/>
      <c r="C682" s="42"/>
      <c r="D682" s="221" t="s">
        <v>155</v>
      </c>
      <c r="E682" s="42"/>
      <c r="F682" s="222" t="s">
        <v>1585</v>
      </c>
      <c r="G682" s="42"/>
      <c r="H682" s="42"/>
      <c r="I682" s="223"/>
      <c r="J682" s="42"/>
      <c r="K682" s="42"/>
      <c r="L682" s="46"/>
      <c r="M682" s="224"/>
      <c r="N682" s="225"/>
      <c r="O682" s="86"/>
      <c r="P682" s="86"/>
      <c r="Q682" s="86"/>
      <c r="R682" s="86"/>
      <c r="S682" s="86"/>
      <c r="T682" s="87"/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T682" s="19" t="s">
        <v>155</v>
      </c>
      <c r="AU682" s="19" t="s">
        <v>85</v>
      </c>
    </row>
    <row r="683" s="12" customFormat="1" ht="20.88" customHeight="1">
      <c r="A683" s="12"/>
      <c r="B683" s="191"/>
      <c r="C683" s="192"/>
      <c r="D683" s="193" t="s">
        <v>74</v>
      </c>
      <c r="E683" s="205" t="s">
        <v>1586</v>
      </c>
      <c r="F683" s="205" t="s">
        <v>1587</v>
      </c>
      <c r="G683" s="192"/>
      <c r="H683" s="192"/>
      <c r="I683" s="195"/>
      <c r="J683" s="206">
        <f>BK683</f>
        <v>0</v>
      </c>
      <c r="K683" s="192"/>
      <c r="L683" s="197"/>
      <c r="M683" s="198"/>
      <c r="N683" s="199"/>
      <c r="O683" s="199"/>
      <c r="P683" s="200">
        <f>SUM(P684:P698)</f>
        <v>0</v>
      </c>
      <c r="Q683" s="199"/>
      <c r="R683" s="200">
        <f>SUM(R684:R698)</f>
        <v>0</v>
      </c>
      <c r="S683" s="199"/>
      <c r="T683" s="201">
        <f>SUM(T684:T698)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202" t="s">
        <v>85</v>
      </c>
      <c r="AT683" s="203" t="s">
        <v>74</v>
      </c>
      <c r="AU683" s="203" t="s">
        <v>85</v>
      </c>
      <c r="AY683" s="202" t="s">
        <v>147</v>
      </c>
      <c r="BK683" s="204">
        <f>SUM(BK684:BK698)</f>
        <v>0</v>
      </c>
    </row>
    <row r="684" s="2" customFormat="1" ht="24.15" customHeight="1">
      <c r="A684" s="40"/>
      <c r="B684" s="41"/>
      <c r="C684" s="207" t="s">
        <v>809</v>
      </c>
      <c r="D684" s="207" t="s">
        <v>149</v>
      </c>
      <c r="E684" s="208" t="s">
        <v>1589</v>
      </c>
      <c r="F684" s="209" t="s">
        <v>1590</v>
      </c>
      <c r="G684" s="210" t="s">
        <v>159</v>
      </c>
      <c r="H684" s="211">
        <v>191.50800000000001</v>
      </c>
      <c r="I684" s="212"/>
      <c r="J684" s="213">
        <f>ROUND(I684*H684,2)</f>
        <v>0</v>
      </c>
      <c r="K684" s="214"/>
      <c r="L684" s="46"/>
      <c r="M684" s="215" t="s">
        <v>19</v>
      </c>
      <c r="N684" s="216" t="s">
        <v>46</v>
      </c>
      <c r="O684" s="86"/>
      <c r="P684" s="217">
        <f>O684*H684</f>
        <v>0</v>
      </c>
      <c r="Q684" s="217">
        <v>0</v>
      </c>
      <c r="R684" s="217">
        <f>Q684*H684</f>
        <v>0</v>
      </c>
      <c r="S684" s="217">
        <v>0</v>
      </c>
      <c r="T684" s="218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19" t="s">
        <v>964</v>
      </c>
      <c r="AT684" s="219" t="s">
        <v>149</v>
      </c>
      <c r="AU684" s="219" t="s">
        <v>162</v>
      </c>
      <c r="AY684" s="19" t="s">
        <v>147</v>
      </c>
      <c r="BE684" s="220">
        <f>IF(N684="základní",J684,0)</f>
        <v>0</v>
      </c>
      <c r="BF684" s="220">
        <f>IF(N684="snížená",J684,0)</f>
        <v>0</v>
      </c>
      <c r="BG684" s="220">
        <f>IF(N684="zákl. přenesená",J684,0)</f>
        <v>0</v>
      </c>
      <c r="BH684" s="220">
        <f>IF(N684="sníž. přenesená",J684,0)</f>
        <v>0</v>
      </c>
      <c r="BI684" s="220">
        <f>IF(N684="nulová",J684,0)</f>
        <v>0</v>
      </c>
      <c r="BJ684" s="19" t="s">
        <v>83</v>
      </c>
      <c r="BK684" s="220">
        <f>ROUND(I684*H684,2)</f>
        <v>0</v>
      </c>
      <c r="BL684" s="19" t="s">
        <v>964</v>
      </c>
      <c r="BM684" s="219" t="s">
        <v>1591</v>
      </c>
    </row>
    <row r="685" s="2" customFormat="1">
      <c r="A685" s="40"/>
      <c r="B685" s="41"/>
      <c r="C685" s="42"/>
      <c r="D685" s="239" t="s">
        <v>555</v>
      </c>
      <c r="E685" s="42"/>
      <c r="F685" s="270" t="s">
        <v>1592</v>
      </c>
      <c r="G685" s="42"/>
      <c r="H685" s="42"/>
      <c r="I685" s="223"/>
      <c r="J685" s="42"/>
      <c r="K685" s="42"/>
      <c r="L685" s="46"/>
      <c r="M685" s="224"/>
      <c r="N685" s="225"/>
      <c r="O685" s="86"/>
      <c r="P685" s="86"/>
      <c r="Q685" s="86"/>
      <c r="R685" s="86"/>
      <c r="S685" s="86"/>
      <c r="T685" s="87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555</v>
      </c>
      <c r="AU685" s="19" t="s">
        <v>162</v>
      </c>
    </row>
    <row r="686" s="14" customFormat="1">
      <c r="A686" s="14"/>
      <c r="B686" s="248"/>
      <c r="C686" s="249"/>
      <c r="D686" s="239" t="s">
        <v>217</v>
      </c>
      <c r="E686" s="250" t="s">
        <v>19</v>
      </c>
      <c r="F686" s="251" t="s">
        <v>2012</v>
      </c>
      <c r="G686" s="249"/>
      <c r="H686" s="250" t="s">
        <v>19</v>
      </c>
      <c r="I686" s="252"/>
      <c r="J686" s="249"/>
      <c r="K686" s="249"/>
      <c r="L686" s="253"/>
      <c r="M686" s="254"/>
      <c r="N686" s="255"/>
      <c r="O686" s="255"/>
      <c r="P686" s="255"/>
      <c r="Q686" s="255"/>
      <c r="R686" s="255"/>
      <c r="S686" s="255"/>
      <c r="T686" s="25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7" t="s">
        <v>217</v>
      </c>
      <c r="AU686" s="257" t="s">
        <v>162</v>
      </c>
      <c r="AV686" s="14" t="s">
        <v>83</v>
      </c>
      <c r="AW686" s="14" t="s">
        <v>37</v>
      </c>
      <c r="AX686" s="14" t="s">
        <v>75</v>
      </c>
      <c r="AY686" s="257" t="s">
        <v>147</v>
      </c>
    </row>
    <row r="687" s="14" customFormat="1">
      <c r="A687" s="14"/>
      <c r="B687" s="248"/>
      <c r="C687" s="249"/>
      <c r="D687" s="239" t="s">
        <v>217</v>
      </c>
      <c r="E687" s="250" t="s">
        <v>19</v>
      </c>
      <c r="F687" s="251" t="s">
        <v>1594</v>
      </c>
      <c r="G687" s="249"/>
      <c r="H687" s="250" t="s">
        <v>19</v>
      </c>
      <c r="I687" s="252"/>
      <c r="J687" s="249"/>
      <c r="K687" s="249"/>
      <c r="L687" s="253"/>
      <c r="M687" s="254"/>
      <c r="N687" s="255"/>
      <c r="O687" s="255"/>
      <c r="P687" s="255"/>
      <c r="Q687" s="255"/>
      <c r="R687" s="255"/>
      <c r="S687" s="255"/>
      <c r="T687" s="256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7" t="s">
        <v>217</v>
      </c>
      <c r="AU687" s="257" t="s">
        <v>162</v>
      </c>
      <c r="AV687" s="14" t="s">
        <v>83</v>
      </c>
      <c r="AW687" s="14" t="s">
        <v>37</v>
      </c>
      <c r="AX687" s="14" t="s">
        <v>75</v>
      </c>
      <c r="AY687" s="257" t="s">
        <v>147</v>
      </c>
    </row>
    <row r="688" s="14" customFormat="1">
      <c r="A688" s="14"/>
      <c r="B688" s="248"/>
      <c r="C688" s="249"/>
      <c r="D688" s="239" t="s">
        <v>217</v>
      </c>
      <c r="E688" s="250" t="s">
        <v>19</v>
      </c>
      <c r="F688" s="251" t="s">
        <v>1595</v>
      </c>
      <c r="G688" s="249"/>
      <c r="H688" s="250" t="s">
        <v>19</v>
      </c>
      <c r="I688" s="252"/>
      <c r="J688" s="249"/>
      <c r="K688" s="249"/>
      <c r="L688" s="253"/>
      <c r="M688" s="254"/>
      <c r="N688" s="255"/>
      <c r="O688" s="255"/>
      <c r="P688" s="255"/>
      <c r="Q688" s="255"/>
      <c r="R688" s="255"/>
      <c r="S688" s="255"/>
      <c r="T688" s="25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7" t="s">
        <v>217</v>
      </c>
      <c r="AU688" s="257" t="s">
        <v>162</v>
      </c>
      <c r="AV688" s="14" t="s">
        <v>83</v>
      </c>
      <c r="AW688" s="14" t="s">
        <v>37</v>
      </c>
      <c r="AX688" s="14" t="s">
        <v>75</v>
      </c>
      <c r="AY688" s="257" t="s">
        <v>147</v>
      </c>
    </row>
    <row r="689" s="14" customFormat="1">
      <c r="A689" s="14"/>
      <c r="B689" s="248"/>
      <c r="C689" s="249"/>
      <c r="D689" s="239" t="s">
        <v>217</v>
      </c>
      <c r="E689" s="250" t="s">
        <v>19</v>
      </c>
      <c r="F689" s="251" t="s">
        <v>315</v>
      </c>
      <c r="G689" s="249"/>
      <c r="H689" s="250" t="s">
        <v>19</v>
      </c>
      <c r="I689" s="252"/>
      <c r="J689" s="249"/>
      <c r="K689" s="249"/>
      <c r="L689" s="253"/>
      <c r="M689" s="254"/>
      <c r="N689" s="255"/>
      <c r="O689" s="255"/>
      <c r="P689" s="255"/>
      <c r="Q689" s="255"/>
      <c r="R689" s="255"/>
      <c r="S689" s="255"/>
      <c r="T689" s="25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7" t="s">
        <v>217</v>
      </c>
      <c r="AU689" s="257" t="s">
        <v>162</v>
      </c>
      <c r="AV689" s="14" t="s">
        <v>83</v>
      </c>
      <c r="AW689" s="14" t="s">
        <v>37</v>
      </c>
      <c r="AX689" s="14" t="s">
        <v>75</v>
      </c>
      <c r="AY689" s="257" t="s">
        <v>147</v>
      </c>
    </row>
    <row r="690" s="13" customFormat="1">
      <c r="A690" s="13"/>
      <c r="B690" s="237"/>
      <c r="C690" s="238"/>
      <c r="D690" s="239" t="s">
        <v>217</v>
      </c>
      <c r="E690" s="258" t="s">
        <v>19</v>
      </c>
      <c r="F690" s="240" t="s">
        <v>1875</v>
      </c>
      <c r="G690" s="238"/>
      <c r="H690" s="241">
        <v>191.50800000000001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7" t="s">
        <v>217</v>
      </c>
      <c r="AU690" s="247" t="s">
        <v>162</v>
      </c>
      <c r="AV690" s="13" t="s">
        <v>85</v>
      </c>
      <c r="AW690" s="13" t="s">
        <v>37</v>
      </c>
      <c r="AX690" s="13" t="s">
        <v>75</v>
      </c>
      <c r="AY690" s="247" t="s">
        <v>147</v>
      </c>
    </row>
    <row r="691" s="15" customFormat="1">
      <c r="A691" s="15"/>
      <c r="B691" s="259"/>
      <c r="C691" s="260"/>
      <c r="D691" s="239" t="s">
        <v>217</v>
      </c>
      <c r="E691" s="261" t="s">
        <v>19</v>
      </c>
      <c r="F691" s="262" t="s">
        <v>233</v>
      </c>
      <c r="G691" s="260"/>
      <c r="H691" s="263">
        <v>191.50800000000001</v>
      </c>
      <c r="I691" s="264"/>
      <c r="J691" s="260"/>
      <c r="K691" s="260"/>
      <c r="L691" s="265"/>
      <c r="M691" s="266"/>
      <c r="N691" s="267"/>
      <c r="O691" s="267"/>
      <c r="P691" s="267"/>
      <c r="Q691" s="267"/>
      <c r="R691" s="267"/>
      <c r="S691" s="267"/>
      <c r="T691" s="268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9" t="s">
        <v>217</v>
      </c>
      <c r="AU691" s="269" t="s">
        <v>162</v>
      </c>
      <c r="AV691" s="15" t="s">
        <v>153</v>
      </c>
      <c r="AW691" s="15" t="s">
        <v>37</v>
      </c>
      <c r="AX691" s="15" t="s">
        <v>83</v>
      </c>
      <c r="AY691" s="269" t="s">
        <v>147</v>
      </c>
    </row>
    <row r="692" s="2" customFormat="1" ht="21.75" customHeight="1">
      <c r="A692" s="40"/>
      <c r="B692" s="41"/>
      <c r="C692" s="207" t="s">
        <v>814</v>
      </c>
      <c r="D692" s="207" t="s">
        <v>149</v>
      </c>
      <c r="E692" s="208" t="s">
        <v>1598</v>
      </c>
      <c r="F692" s="209" t="s">
        <v>1599</v>
      </c>
      <c r="G692" s="210" t="s">
        <v>772</v>
      </c>
      <c r="H692" s="211">
        <v>349.19999999999999</v>
      </c>
      <c r="I692" s="212"/>
      <c r="J692" s="213">
        <f>ROUND(I692*H692,2)</f>
        <v>0</v>
      </c>
      <c r="K692" s="214"/>
      <c r="L692" s="46"/>
      <c r="M692" s="215" t="s">
        <v>19</v>
      </c>
      <c r="N692" s="216" t="s">
        <v>46</v>
      </c>
      <c r="O692" s="86"/>
      <c r="P692" s="217">
        <f>O692*H692</f>
        <v>0</v>
      </c>
      <c r="Q692" s="217">
        <v>0</v>
      </c>
      <c r="R692" s="217">
        <f>Q692*H692</f>
        <v>0</v>
      </c>
      <c r="S692" s="217">
        <v>0</v>
      </c>
      <c r="T692" s="218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9" t="s">
        <v>964</v>
      </c>
      <c r="AT692" s="219" t="s">
        <v>149</v>
      </c>
      <c r="AU692" s="219" t="s">
        <v>162</v>
      </c>
      <c r="AY692" s="19" t="s">
        <v>147</v>
      </c>
      <c r="BE692" s="220">
        <f>IF(N692="základní",J692,0)</f>
        <v>0</v>
      </c>
      <c r="BF692" s="220">
        <f>IF(N692="snížená",J692,0)</f>
        <v>0</v>
      </c>
      <c r="BG692" s="220">
        <f>IF(N692="zákl. přenesená",J692,0)</f>
        <v>0</v>
      </c>
      <c r="BH692" s="220">
        <f>IF(N692="sníž. přenesená",J692,0)</f>
        <v>0</v>
      </c>
      <c r="BI692" s="220">
        <f>IF(N692="nulová",J692,0)</f>
        <v>0</v>
      </c>
      <c r="BJ692" s="19" t="s">
        <v>83</v>
      </c>
      <c r="BK692" s="220">
        <f>ROUND(I692*H692,2)</f>
        <v>0</v>
      </c>
      <c r="BL692" s="19" t="s">
        <v>964</v>
      </c>
      <c r="BM692" s="219" t="s">
        <v>1600</v>
      </c>
    </row>
    <row r="693" s="2" customFormat="1">
      <c r="A693" s="40"/>
      <c r="B693" s="41"/>
      <c r="C693" s="42"/>
      <c r="D693" s="239" t="s">
        <v>555</v>
      </c>
      <c r="E693" s="42"/>
      <c r="F693" s="270" t="s">
        <v>1592</v>
      </c>
      <c r="G693" s="42"/>
      <c r="H693" s="42"/>
      <c r="I693" s="223"/>
      <c r="J693" s="42"/>
      <c r="K693" s="42"/>
      <c r="L693" s="46"/>
      <c r="M693" s="224"/>
      <c r="N693" s="225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555</v>
      </c>
      <c r="AU693" s="19" t="s">
        <v>162</v>
      </c>
    </row>
    <row r="694" s="14" customFormat="1">
      <c r="A694" s="14"/>
      <c r="B694" s="248"/>
      <c r="C694" s="249"/>
      <c r="D694" s="239" t="s">
        <v>217</v>
      </c>
      <c r="E694" s="250" t="s">
        <v>19</v>
      </c>
      <c r="F694" s="251" t="s">
        <v>1593</v>
      </c>
      <c r="G694" s="249"/>
      <c r="H694" s="250" t="s">
        <v>19</v>
      </c>
      <c r="I694" s="252"/>
      <c r="J694" s="249"/>
      <c r="K694" s="249"/>
      <c r="L694" s="253"/>
      <c r="M694" s="254"/>
      <c r="N694" s="255"/>
      <c r="O694" s="255"/>
      <c r="P694" s="255"/>
      <c r="Q694" s="255"/>
      <c r="R694" s="255"/>
      <c r="S694" s="255"/>
      <c r="T694" s="25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7" t="s">
        <v>217</v>
      </c>
      <c r="AU694" s="257" t="s">
        <v>162</v>
      </c>
      <c r="AV694" s="14" t="s">
        <v>83</v>
      </c>
      <c r="AW694" s="14" t="s">
        <v>37</v>
      </c>
      <c r="AX694" s="14" t="s">
        <v>75</v>
      </c>
      <c r="AY694" s="257" t="s">
        <v>147</v>
      </c>
    </row>
    <row r="695" s="14" customFormat="1">
      <c r="A695" s="14"/>
      <c r="B695" s="248"/>
      <c r="C695" s="249"/>
      <c r="D695" s="239" t="s">
        <v>217</v>
      </c>
      <c r="E695" s="250" t="s">
        <v>19</v>
      </c>
      <c r="F695" s="251" t="s">
        <v>1594</v>
      </c>
      <c r="G695" s="249"/>
      <c r="H695" s="250" t="s">
        <v>19</v>
      </c>
      <c r="I695" s="252"/>
      <c r="J695" s="249"/>
      <c r="K695" s="249"/>
      <c r="L695" s="253"/>
      <c r="M695" s="254"/>
      <c r="N695" s="255"/>
      <c r="O695" s="255"/>
      <c r="P695" s="255"/>
      <c r="Q695" s="255"/>
      <c r="R695" s="255"/>
      <c r="S695" s="255"/>
      <c r="T695" s="25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7" t="s">
        <v>217</v>
      </c>
      <c r="AU695" s="257" t="s">
        <v>162</v>
      </c>
      <c r="AV695" s="14" t="s">
        <v>83</v>
      </c>
      <c r="AW695" s="14" t="s">
        <v>37</v>
      </c>
      <c r="AX695" s="14" t="s">
        <v>75</v>
      </c>
      <c r="AY695" s="257" t="s">
        <v>147</v>
      </c>
    </row>
    <row r="696" s="14" customFormat="1">
      <c r="A696" s="14"/>
      <c r="B696" s="248"/>
      <c r="C696" s="249"/>
      <c r="D696" s="239" t="s">
        <v>217</v>
      </c>
      <c r="E696" s="250" t="s">
        <v>19</v>
      </c>
      <c r="F696" s="251" t="s">
        <v>315</v>
      </c>
      <c r="G696" s="249"/>
      <c r="H696" s="250" t="s">
        <v>19</v>
      </c>
      <c r="I696" s="252"/>
      <c r="J696" s="249"/>
      <c r="K696" s="249"/>
      <c r="L696" s="253"/>
      <c r="M696" s="254"/>
      <c r="N696" s="255"/>
      <c r="O696" s="255"/>
      <c r="P696" s="255"/>
      <c r="Q696" s="255"/>
      <c r="R696" s="255"/>
      <c r="S696" s="255"/>
      <c r="T696" s="256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7" t="s">
        <v>217</v>
      </c>
      <c r="AU696" s="257" t="s">
        <v>162</v>
      </c>
      <c r="AV696" s="14" t="s">
        <v>83</v>
      </c>
      <c r="AW696" s="14" t="s">
        <v>37</v>
      </c>
      <c r="AX696" s="14" t="s">
        <v>75</v>
      </c>
      <c r="AY696" s="257" t="s">
        <v>147</v>
      </c>
    </row>
    <row r="697" s="13" customFormat="1">
      <c r="A697" s="13"/>
      <c r="B697" s="237"/>
      <c r="C697" s="238"/>
      <c r="D697" s="239" t="s">
        <v>217</v>
      </c>
      <c r="E697" s="258" t="s">
        <v>19</v>
      </c>
      <c r="F697" s="240" t="s">
        <v>2013</v>
      </c>
      <c r="G697" s="238"/>
      <c r="H697" s="241">
        <v>349.19999999999999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7" t="s">
        <v>217</v>
      </c>
      <c r="AU697" s="247" t="s">
        <v>162</v>
      </c>
      <c r="AV697" s="13" t="s">
        <v>85</v>
      </c>
      <c r="AW697" s="13" t="s">
        <v>37</v>
      </c>
      <c r="AX697" s="13" t="s">
        <v>75</v>
      </c>
      <c r="AY697" s="247" t="s">
        <v>147</v>
      </c>
    </row>
    <row r="698" s="15" customFormat="1">
      <c r="A698" s="15"/>
      <c r="B698" s="259"/>
      <c r="C698" s="260"/>
      <c r="D698" s="239" t="s">
        <v>217</v>
      </c>
      <c r="E698" s="261" t="s">
        <v>19</v>
      </c>
      <c r="F698" s="262" t="s">
        <v>233</v>
      </c>
      <c r="G698" s="260"/>
      <c r="H698" s="263">
        <v>349.19999999999999</v>
      </c>
      <c r="I698" s="264"/>
      <c r="J698" s="260"/>
      <c r="K698" s="260"/>
      <c r="L698" s="265"/>
      <c r="M698" s="266"/>
      <c r="N698" s="267"/>
      <c r="O698" s="267"/>
      <c r="P698" s="267"/>
      <c r="Q698" s="267"/>
      <c r="R698" s="267"/>
      <c r="S698" s="267"/>
      <c r="T698" s="268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69" t="s">
        <v>217</v>
      </c>
      <c r="AU698" s="269" t="s">
        <v>162</v>
      </c>
      <c r="AV698" s="15" t="s">
        <v>153</v>
      </c>
      <c r="AW698" s="15" t="s">
        <v>37</v>
      </c>
      <c r="AX698" s="15" t="s">
        <v>83</v>
      </c>
      <c r="AY698" s="269" t="s">
        <v>147</v>
      </c>
    </row>
    <row r="699" s="12" customFormat="1" ht="22.8" customHeight="1">
      <c r="A699" s="12"/>
      <c r="B699" s="191"/>
      <c r="C699" s="192"/>
      <c r="D699" s="193" t="s">
        <v>74</v>
      </c>
      <c r="E699" s="205" t="s">
        <v>1601</v>
      </c>
      <c r="F699" s="205" t="s">
        <v>1602</v>
      </c>
      <c r="G699" s="192"/>
      <c r="H699" s="192"/>
      <c r="I699" s="195"/>
      <c r="J699" s="206">
        <f>BK699</f>
        <v>0</v>
      </c>
      <c r="K699" s="192"/>
      <c r="L699" s="197"/>
      <c r="M699" s="198"/>
      <c r="N699" s="199"/>
      <c r="O699" s="199"/>
      <c r="P699" s="200">
        <f>SUM(P700:P710)</f>
        <v>0</v>
      </c>
      <c r="Q699" s="199"/>
      <c r="R699" s="200">
        <f>SUM(R700:R710)</f>
        <v>1.092079</v>
      </c>
      <c r="S699" s="199"/>
      <c r="T699" s="201">
        <f>SUM(T700:T710)</f>
        <v>0</v>
      </c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R699" s="202" t="s">
        <v>85</v>
      </c>
      <c r="AT699" s="203" t="s">
        <v>74</v>
      </c>
      <c r="AU699" s="203" t="s">
        <v>83</v>
      </c>
      <c r="AY699" s="202" t="s">
        <v>147</v>
      </c>
      <c r="BK699" s="204">
        <f>SUM(BK700:BK710)</f>
        <v>0</v>
      </c>
    </row>
    <row r="700" s="2" customFormat="1" ht="37.8" customHeight="1">
      <c r="A700" s="40"/>
      <c r="B700" s="41"/>
      <c r="C700" s="207" t="s">
        <v>824</v>
      </c>
      <c r="D700" s="207" t="s">
        <v>149</v>
      </c>
      <c r="E700" s="208" t="s">
        <v>1604</v>
      </c>
      <c r="F700" s="209" t="s">
        <v>1605</v>
      </c>
      <c r="G700" s="210" t="s">
        <v>159</v>
      </c>
      <c r="H700" s="211">
        <v>17.899999999999999</v>
      </c>
      <c r="I700" s="212"/>
      <c r="J700" s="213">
        <f>ROUND(I700*H700,2)</f>
        <v>0</v>
      </c>
      <c r="K700" s="214"/>
      <c r="L700" s="46"/>
      <c r="M700" s="215" t="s">
        <v>19</v>
      </c>
      <c r="N700" s="216" t="s">
        <v>46</v>
      </c>
      <c r="O700" s="86"/>
      <c r="P700" s="217">
        <f>O700*H700</f>
        <v>0</v>
      </c>
      <c r="Q700" s="217">
        <v>0.033399999999999999</v>
      </c>
      <c r="R700" s="217">
        <f>Q700*H700</f>
        <v>0.59785999999999995</v>
      </c>
      <c r="S700" s="217">
        <v>0</v>
      </c>
      <c r="T700" s="218">
        <f>S700*H700</f>
        <v>0</v>
      </c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R700" s="219" t="s">
        <v>964</v>
      </c>
      <c r="AT700" s="219" t="s">
        <v>149</v>
      </c>
      <c r="AU700" s="219" t="s">
        <v>85</v>
      </c>
      <c r="AY700" s="19" t="s">
        <v>147</v>
      </c>
      <c r="BE700" s="220">
        <f>IF(N700="základní",J700,0)</f>
        <v>0</v>
      </c>
      <c r="BF700" s="220">
        <f>IF(N700="snížená",J700,0)</f>
        <v>0</v>
      </c>
      <c r="BG700" s="220">
        <f>IF(N700="zákl. přenesená",J700,0)</f>
        <v>0</v>
      </c>
      <c r="BH700" s="220">
        <f>IF(N700="sníž. přenesená",J700,0)</f>
        <v>0</v>
      </c>
      <c r="BI700" s="220">
        <f>IF(N700="nulová",J700,0)</f>
        <v>0</v>
      </c>
      <c r="BJ700" s="19" t="s">
        <v>83</v>
      </c>
      <c r="BK700" s="220">
        <f>ROUND(I700*H700,2)</f>
        <v>0</v>
      </c>
      <c r="BL700" s="19" t="s">
        <v>964</v>
      </c>
      <c r="BM700" s="219" t="s">
        <v>1606</v>
      </c>
    </row>
    <row r="701" s="2" customFormat="1">
      <c r="A701" s="40"/>
      <c r="B701" s="41"/>
      <c r="C701" s="42"/>
      <c r="D701" s="221" t="s">
        <v>155</v>
      </c>
      <c r="E701" s="42"/>
      <c r="F701" s="222" t="s">
        <v>1607</v>
      </c>
      <c r="G701" s="42"/>
      <c r="H701" s="42"/>
      <c r="I701" s="223"/>
      <c r="J701" s="42"/>
      <c r="K701" s="42"/>
      <c r="L701" s="46"/>
      <c r="M701" s="224"/>
      <c r="N701" s="225"/>
      <c r="O701" s="86"/>
      <c r="P701" s="86"/>
      <c r="Q701" s="86"/>
      <c r="R701" s="86"/>
      <c r="S701" s="86"/>
      <c r="T701" s="87"/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T701" s="19" t="s">
        <v>155</v>
      </c>
      <c r="AU701" s="19" t="s">
        <v>85</v>
      </c>
    </row>
    <row r="702" s="14" customFormat="1">
      <c r="A702" s="14"/>
      <c r="B702" s="248"/>
      <c r="C702" s="249"/>
      <c r="D702" s="239" t="s">
        <v>217</v>
      </c>
      <c r="E702" s="250" t="s">
        <v>19</v>
      </c>
      <c r="F702" s="251" t="s">
        <v>315</v>
      </c>
      <c r="G702" s="249"/>
      <c r="H702" s="250" t="s">
        <v>19</v>
      </c>
      <c r="I702" s="252"/>
      <c r="J702" s="249"/>
      <c r="K702" s="249"/>
      <c r="L702" s="253"/>
      <c r="M702" s="254"/>
      <c r="N702" s="255"/>
      <c r="O702" s="255"/>
      <c r="P702" s="255"/>
      <c r="Q702" s="255"/>
      <c r="R702" s="255"/>
      <c r="S702" s="255"/>
      <c r="T702" s="256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7" t="s">
        <v>217</v>
      </c>
      <c r="AU702" s="257" t="s">
        <v>85</v>
      </c>
      <c r="AV702" s="14" t="s">
        <v>83</v>
      </c>
      <c r="AW702" s="14" t="s">
        <v>37</v>
      </c>
      <c r="AX702" s="14" t="s">
        <v>75</v>
      </c>
      <c r="AY702" s="257" t="s">
        <v>147</v>
      </c>
    </row>
    <row r="703" s="13" customFormat="1">
      <c r="A703" s="13"/>
      <c r="B703" s="237"/>
      <c r="C703" s="238"/>
      <c r="D703" s="239" t="s">
        <v>217</v>
      </c>
      <c r="E703" s="258" t="s">
        <v>19</v>
      </c>
      <c r="F703" s="240" t="s">
        <v>2014</v>
      </c>
      <c r="G703" s="238"/>
      <c r="H703" s="241">
        <v>10.9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217</v>
      </c>
      <c r="AU703" s="247" t="s">
        <v>85</v>
      </c>
      <c r="AV703" s="13" t="s">
        <v>85</v>
      </c>
      <c r="AW703" s="13" t="s">
        <v>37</v>
      </c>
      <c r="AX703" s="13" t="s">
        <v>75</v>
      </c>
      <c r="AY703" s="247" t="s">
        <v>147</v>
      </c>
    </row>
    <row r="704" s="14" customFormat="1">
      <c r="A704" s="14"/>
      <c r="B704" s="248"/>
      <c r="C704" s="249"/>
      <c r="D704" s="239" t="s">
        <v>217</v>
      </c>
      <c r="E704" s="250" t="s">
        <v>19</v>
      </c>
      <c r="F704" s="251" t="s">
        <v>295</v>
      </c>
      <c r="G704" s="249"/>
      <c r="H704" s="250" t="s">
        <v>19</v>
      </c>
      <c r="I704" s="252"/>
      <c r="J704" s="249"/>
      <c r="K704" s="249"/>
      <c r="L704" s="253"/>
      <c r="M704" s="254"/>
      <c r="N704" s="255"/>
      <c r="O704" s="255"/>
      <c r="P704" s="255"/>
      <c r="Q704" s="255"/>
      <c r="R704" s="255"/>
      <c r="S704" s="255"/>
      <c r="T704" s="256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7" t="s">
        <v>217</v>
      </c>
      <c r="AU704" s="257" t="s">
        <v>85</v>
      </c>
      <c r="AV704" s="14" t="s">
        <v>83</v>
      </c>
      <c r="AW704" s="14" t="s">
        <v>37</v>
      </c>
      <c r="AX704" s="14" t="s">
        <v>75</v>
      </c>
      <c r="AY704" s="257" t="s">
        <v>147</v>
      </c>
    </row>
    <row r="705" s="13" customFormat="1">
      <c r="A705" s="13"/>
      <c r="B705" s="237"/>
      <c r="C705" s="238"/>
      <c r="D705" s="239" t="s">
        <v>217</v>
      </c>
      <c r="E705" s="258" t="s">
        <v>19</v>
      </c>
      <c r="F705" s="240" t="s">
        <v>2015</v>
      </c>
      <c r="G705" s="238"/>
      <c r="H705" s="241">
        <v>7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7" t="s">
        <v>217</v>
      </c>
      <c r="AU705" s="247" t="s">
        <v>85</v>
      </c>
      <c r="AV705" s="13" t="s">
        <v>85</v>
      </c>
      <c r="AW705" s="13" t="s">
        <v>37</v>
      </c>
      <c r="AX705" s="13" t="s">
        <v>75</v>
      </c>
      <c r="AY705" s="247" t="s">
        <v>147</v>
      </c>
    </row>
    <row r="706" s="15" customFormat="1">
      <c r="A706" s="15"/>
      <c r="B706" s="259"/>
      <c r="C706" s="260"/>
      <c r="D706" s="239" t="s">
        <v>217</v>
      </c>
      <c r="E706" s="261" t="s">
        <v>19</v>
      </c>
      <c r="F706" s="262" t="s">
        <v>233</v>
      </c>
      <c r="G706" s="260"/>
      <c r="H706" s="263">
        <v>17.899999999999999</v>
      </c>
      <c r="I706" s="264"/>
      <c r="J706" s="260"/>
      <c r="K706" s="260"/>
      <c r="L706" s="265"/>
      <c r="M706" s="266"/>
      <c r="N706" s="267"/>
      <c r="O706" s="267"/>
      <c r="P706" s="267"/>
      <c r="Q706" s="267"/>
      <c r="R706" s="267"/>
      <c r="S706" s="267"/>
      <c r="T706" s="268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9" t="s">
        <v>217</v>
      </c>
      <c r="AU706" s="269" t="s">
        <v>85</v>
      </c>
      <c r="AV706" s="15" t="s">
        <v>153</v>
      </c>
      <c r="AW706" s="15" t="s">
        <v>37</v>
      </c>
      <c r="AX706" s="15" t="s">
        <v>83</v>
      </c>
      <c r="AY706" s="269" t="s">
        <v>147</v>
      </c>
    </row>
    <row r="707" s="2" customFormat="1" ht="24.15" customHeight="1">
      <c r="A707" s="40"/>
      <c r="B707" s="41"/>
      <c r="C707" s="226" t="s">
        <v>831</v>
      </c>
      <c r="D707" s="226" t="s">
        <v>212</v>
      </c>
      <c r="E707" s="227" t="s">
        <v>1610</v>
      </c>
      <c r="F707" s="228" t="s">
        <v>1611</v>
      </c>
      <c r="G707" s="229" t="s">
        <v>772</v>
      </c>
      <c r="H707" s="230">
        <v>945.12</v>
      </c>
      <c r="I707" s="231"/>
      <c r="J707" s="232">
        <f>ROUND(I707*H707,2)</f>
        <v>0</v>
      </c>
      <c r="K707" s="233"/>
      <c r="L707" s="234"/>
      <c r="M707" s="235" t="s">
        <v>19</v>
      </c>
      <c r="N707" s="236" t="s">
        <v>46</v>
      </c>
      <c r="O707" s="86"/>
      <c r="P707" s="217">
        <f>O707*H707</f>
        <v>0</v>
      </c>
      <c r="Q707" s="217">
        <v>0.00050000000000000001</v>
      </c>
      <c r="R707" s="217">
        <f>Q707*H707</f>
        <v>0.47256000000000004</v>
      </c>
      <c r="S707" s="217">
        <v>0</v>
      </c>
      <c r="T707" s="218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9" t="s">
        <v>986</v>
      </c>
      <c r="AT707" s="219" t="s">
        <v>212</v>
      </c>
      <c r="AU707" s="219" t="s">
        <v>85</v>
      </c>
      <c r="AY707" s="19" t="s">
        <v>147</v>
      </c>
      <c r="BE707" s="220">
        <f>IF(N707="základní",J707,0)</f>
        <v>0</v>
      </c>
      <c r="BF707" s="220">
        <f>IF(N707="snížená",J707,0)</f>
        <v>0</v>
      </c>
      <c r="BG707" s="220">
        <f>IF(N707="zákl. přenesená",J707,0)</f>
        <v>0</v>
      </c>
      <c r="BH707" s="220">
        <f>IF(N707="sníž. přenesená",J707,0)</f>
        <v>0</v>
      </c>
      <c r="BI707" s="220">
        <f>IF(N707="nulová",J707,0)</f>
        <v>0</v>
      </c>
      <c r="BJ707" s="19" t="s">
        <v>83</v>
      </c>
      <c r="BK707" s="220">
        <f>ROUND(I707*H707,2)</f>
        <v>0</v>
      </c>
      <c r="BL707" s="19" t="s">
        <v>964</v>
      </c>
      <c r="BM707" s="219" t="s">
        <v>1612</v>
      </c>
    </row>
    <row r="708" s="13" customFormat="1">
      <c r="A708" s="13"/>
      <c r="B708" s="237"/>
      <c r="C708" s="238"/>
      <c r="D708" s="239" t="s">
        <v>217</v>
      </c>
      <c r="E708" s="238"/>
      <c r="F708" s="240" t="s">
        <v>2016</v>
      </c>
      <c r="G708" s="238"/>
      <c r="H708" s="241">
        <v>945.12</v>
      </c>
      <c r="I708" s="242"/>
      <c r="J708" s="238"/>
      <c r="K708" s="238"/>
      <c r="L708" s="243"/>
      <c r="M708" s="244"/>
      <c r="N708" s="245"/>
      <c r="O708" s="245"/>
      <c r="P708" s="245"/>
      <c r="Q708" s="245"/>
      <c r="R708" s="245"/>
      <c r="S708" s="245"/>
      <c r="T708" s="246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7" t="s">
        <v>217</v>
      </c>
      <c r="AU708" s="247" t="s">
        <v>85</v>
      </c>
      <c r="AV708" s="13" t="s">
        <v>85</v>
      </c>
      <c r="AW708" s="13" t="s">
        <v>4</v>
      </c>
      <c r="AX708" s="13" t="s">
        <v>83</v>
      </c>
      <c r="AY708" s="247" t="s">
        <v>147</v>
      </c>
    </row>
    <row r="709" s="2" customFormat="1" ht="37.8" customHeight="1">
      <c r="A709" s="40"/>
      <c r="B709" s="41"/>
      <c r="C709" s="207" t="s">
        <v>836</v>
      </c>
      <c r="D709" s="207" t="s">
        <v>149</v>
      </c>
      <c r="E709" s="208" t="s">
        <v>1615</v>
      </c>
      <c r="F709" s="209" t="s">
        <v>1616</v>
      </c>
      <c r="G709" s="210" t="s">
        <v>159</v>
      </c>
      <c r="H709" s="211">
        <v>17.899999999999999</v>
      </c>
      <c r="I709" s="212"/>
      <c r="J709" s="213">
        <f>ROUND(I709*H709,2)</f>
        <v>0</v>
      </c>
      <c r="K709" s="214"/>
      <c r="L709" s="46"/>
      <c r="M709" s="215" t="s">
        <v>19</v>
      </c>
      <c r="N709" s="216" t="s">
        <v>46</v>
      </c>
      <c r="O709" s="86"/>
      <c r="P709" s="217">
        <f>O709*H709</f>
        <v>0</v>
      </c>
      <c r="Q709" s="217">
        <v>0.0012099999999999999</v>
      </c>
      <c r="R709" s="217">
        <f>Q709*H709</f>
        <v>0.021658999999999998</v>
      </c>
      <c r="S709" s="217">
        <v>0</v>
      </c>
      <c r="T709" s="218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19" t="s">
        <v>964</v>
      </c>
      <c r="AT709" s="219" t="s">
        <v>149</v>
      </c>
      <c r="AU709" s="219" t="s">
        <v>85</v>
      </c>
      <c r="AY709" s="19" t="s">
        <v>147</v>
      </c>
      <c r="BE709" s="220">
        <f>IF(N709="základní",J709,0)</f>
        <v>0</v>
      </c>
      <c r="BF709" s="220">
        <f>IF(N709="snížená",J709,0)</f>
        <v>0</v>
      </c>
      <c r="BG709" s="220">
        <f>IF(N709="zákl. přenesená",J709,0)</f>
        <v>0</v>
      </c>
      <c r="BH709" s="220">
        <f>IF(N709="sníž. přenesená",J709,0)</f>
        <v>0</v>
      </c>
      <c r="BI709" s="220">
        <f>IF(N709="nulová",J709,0)</f>
        <v>0</v>
      </c>
      <c r="BJ709" s="19" t="s">
        <v>83</v>
      </c>
      <c r="BK709" s="220">
        <f>ROUND(I709*H709,2)</f>
        <v>0</v>
      </c>
      <c r="BL709" s="19" t="s">
        <v>964</v>
      </c>
      <c r="BM709" s="219" t="s">
        <v>1617</v>
      </c>
    </row>
    <row r="710" s="13" customFormat="1">
      <c r="A710" s="13"/>
      <c r="B710" s="237"/>
      <c r="C710" s="238"/>
      <c r="D710" s="239" t="s">
        <v>217</v>
      </c>
      <c r="E710" s="258" t="s">
        <v>19</v>
      </c>
      <c r="F710" s="240" t="s">
        <v>2017</v>
      </c>
      <c r="G710" s="238"/>
      <c r="H710" s="241">
        <v>17.899999999999999</v>
      </c>
      <c r="I710" s="242"/>
      <c r="J710" s="238"/>
      <c r="K710" s="238"/>
      <c r="L710" s="243"/>
      <c r="M710" s="271"/>
      <c r="N710" s="272"/>
      <c r="O710" s="272"/>
      <c r="P710" s="272"/>
      <c r="Q710" s="272"/>
      <c r="R710" s="272"/>
      <c r="S710" s="272"/>
      <c r="T710" s="27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7" t="s">
        <v>217</v>
      </c>
      <c r="AU710" s="247" t="s">
        <v>85</v>
      </c>
      <c r="AV710" s="13" t="s">
        <v>85</v>
      </c>
      <c r="AW710" s="13" t="s">
        <v>37</v>
      </c>
      <c r="AX710" s="13" t="s">
        <v>83</v>
      </c>
      <c r="AY710" s="247" t="s">
        <v>147</v>
      </c>
    </row>
    <row r="711" s="2" customFormat="1" ht="6.96" customHeight="1">
      <c r="A711" s="40"/>
      <c r="B711" s="61"/>
      <c r="C711" s="62"/>
      <c r="D711" s="62"/>
      <c r="E711" s="62"/>
      <c r="F711" s="62"/>
      <c r="G711" s="62"/>
      <c r="H711" s="62"/>
      <c r="I711" s="62"/>
      <c r="J711" s="62"/>
      <c r="K711" s="62"/>
      <c r="L711" s="46"/>
      <c r="M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</row>
  </sheetData>
  <sheetProtection sheet="1" autoFilter="0" formatColumns="0" formatRows="0" objects="1" scenarios="1" spinCount="100000" saltValue="xhDeGswc3s349Ab9kNNQ3o16wc23slx48S1+2vEq7WYTdazb9UxKRXqfLhMKp5FhKstLjMD6O/NCz0+tIv8V1Q==" hashValue="iz2UgFKNKnjU3T4CdjCmsIiFHrEtuyWxtOs1IfLwM7nvySPvpZFiJC1NaaG0Ce//nGigI9TfLbl02xTQJw+zrQ==" algorithmName="SHA-512" password="CC35"/>
  <autoFilter ref="C94:K710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4_02/338171115"/>
    <hyperlink ref="F112" r:id="rId2" display="https://podminky.urs.cz/item/CS_URS_2024_02/348171146"/>
    <hyperlink ref="F120" r:id="rId3" display="https://podminky.urs.cz/item/CS_URS_2023_02/621221031"/>
    <hyperlink ref="F129" r:id="rId4" display="https://podminky.urs.cz/item/CS_URS_2023_02/622131101"/>
    <hyperlink ref="F141" r:id="rId5" display="https://podminky.urs.cz/item/CS_URS_2023_02/622131121"/>
    <hyperlink ref="F160" r:id="rId6" display="https://podminky.urs.cz/item/CS_URS_2023_02/622211021"/>
    <hyperlink ref="F166" r:id="rId7" display="https://podminky.urs.cz/item/CS_URS_2023_02/622211021"/>
    <hyperlink ref="F172" r:id="rId8" display="https://podminky.urs.cz/item/CS_URS_2023_02/622211031"/>
    <hyperlink ref="F186" r:id="rId9" display="https://podminky.urs.cz/item/CS_URS_2023_02/622211031"/>
    <hyperlink ref="F195" r:id="rId10" display="https://podminky.urs.cz/item/CS_URS_2023_02/622212001"/>
    <hyperlink ref="F227" r:id="rId11" display="https://podminky.urs.cz/item/CS_URS_2023_02/622251101"/>
    <hyperlink ref="F234" r:id="rId12" display="https://podminky.urs.cz/item/CS_URS_2023_02/622251211R2"/>
    <hyperlink ref="F258" r:id="rId13" display="https://podminky.urs.cz/item/CS_URS_2023_02/622252001"/>
    <hyperlink ref="F282" r:id="rId14" display="https://podminky.urs.cz/item/CS_URS_2023_02/622252002"/>
    <hyperlink ref="F341" r:id="rId15" display="https://podminky.urs.cz/item/CS_URS_2023_02/622273161"/>
    <hyperlink ref="F348" r:id="rId16" display="https://podminky.urs.cz/item/CS_URS_2023_02/766417523"/>
    <hyperlink ref="F359" r:id="rId17" display="https://podminky.urs.cz/item/CS_URS_2023_02/622325101"/>
    <hyperlink ref="F378" r:id="rId18" display="https://podminky.urs.cz/item/CS_URS_2023_02/622331111"/>
    <hyperlink ref="F390" r:id="rId19" display="https://podminky.urs.cz/item/CS_URS_2023_02/622331191"/>
    <hyperlink ref="F416" r:id="rId20" display="https://podminky.urs.cz/item/CS_URS_2023_02/629991001"/>
    <hyperlink ref="F420" r:id="rId21" display="https://podminky.urs.cz/item/CS_URS_2023_02/629991011"/>
    <hyperlink ref="F430" r:id="rId22" display="https://podminky.urs.cz/item/CS_URS_2023_02/629995101"/>
    <hyperlink ref="F441" r:id="rId23" display="https://podminky.urs.cz/item/CS_URS_2023_02/629999011"/>
    <hyperlink ref="F448" r:id="rId24" display="https://podminky.urs.cz/item/CS_URS_2023_02/941211112"/>
    <hyperlink ref="F459" r:id="rId25" display="https://podminky.urs.cz/item/CS_URS_2023_02/941211211"/>
    <hyperlink ref="F463" r:id="rId26" display="https://podminky.urs.cz/item/CS_URS_2023_02/941211812"/>
    <hyperlink ref="F466" r:id="rId27" display="https://podminky.urs.cz/item/CS_URS_2023_02/944511111"/>
    <hyperlink ref="F477" r:id="rId28" display="https://podminky.urs.cz/item/CS_URS_2023_02/944511211"/>
    <hyperlink ref="F481" r:id="rId29" display="https://podminky.urs.cz/item/CS_URS_2023_02/944511811"/>
    <hyperlink ref="F484" r:id="rId30" display="https://podminky.urs.cz/item/CS_URS_2023_02/949101112"/>
    <hyperlink ref="F490" r:id="rId31" display="https://podminky.urs.cz/item/CS_URS_2023_02/967031732"/>
    <hyperlink ref="F501" r:id="rId32" display="https://podminky.urs.cz/item/CS_URS_2023_02/978015321"/>
    <hyperlink ref="F504" r:id="rId33" display="https://podminky.urs.cz/item/CS_URS_2023_02/978059641"/>
    <hyperlink ref="F523" r:id="rId34" display="https://podminky.urs.cz/item/CS_URS_2023_02/997013151"/>
    <hyperlink ref="F525" r:id="rId35" display="https://podminky.urs.cz/item/CS_URS_2023_02/997013501"/>
    <hyperlink ref="F527" r:id="rId36" display="https://podminky.urs.cz/item/CS_URS_2023_02/997013509"/>
    <hyperlink ref="F532" r:id="rId37" display="https://podminky.urs.cz/item/CS_URS_2023_02/997013631"/>
    <hyperlink ref="F535" r:id="rId38" display="https://podminky.urs.cz/item/CS_URS_2023_02/998017001"/>
    <hyperlink ref="F539" r:id="rId39" display="https://podminky.urs.cz/item/CS_URS_2023_02/712341559"/>
    <hyperlink ref="F549" r:id="rId40" display="https://podminky.urs.cz/item/CS_URS_2023_02/998712103"/>
    <hyperlink ref="F552" r:id="rId41" display="https://podminky.urs.cz/item/CS_URS_2023_02/713131243"/>
    <hyperlink ref="F557" r:id="rId42" display="https://podminky.urs.cz/item/CS_URS_2023_02/713141152"/>
    <hyperlink ref="F564" r:id="rId43" display="https://podminky.urs.cz/item/CS_URS_2023_02/998713103"/>
    <hyperlink ref="F567" r:id="rId44" display="https://podminky.urs.cz/item/CS_URS_2023_02/762132811"/>
    <hyperlink ref="F571" r:id="rId45" display="https://podminky.urs.cz/item/CS_URS_2023_02/762341370"/>
    <hyperlink ref="F576" r:id="rId46" display="https://podminky.urs.cz/item/CS_URS_2023_02/762395000"/>
    <hyperlink ref="F579" r:id="rId47" display="https://podminky.urs.cz/item/CS_URS_2023_02/998762101"/>
    <hyperlink ref="F582" r:id="rId48" display="https://podminky.urs.cz/item/CS_URS_2023_02/764001117"/>
    <hyperlink ref="F588" r:id="rId49" display="https://podminky.urs.cz/item/CS_URS_2023_02/764002841"/>
    <hyperlink ref="F592" r:id="rId50" display="https://podminky.urs.cz/item/CS_URS_2023_02/764002851"/>
    <hyperlink ref="F603" r:id="rId51" display="https://podminky.urs.cz/item/CS_URS_2023_02/764004861"/>
    <hyperlink ref="F608" r:id="rId52" display="https://podminky.urs.cz/item/CS_URS_2023_02/721140806"/>
    <hyperlink ref="F611" r:id="rId53" display="https://podminky.urs.cz/item/CS_URS_2023_02/764204109"/>
    <hyperlink ref="F617" r:id="rId54" display="https://podminky.urs.cz/item/CS_URS_2023_02/764205146"/>
    <hyperlink ref="F619" r:id="rId55" display="https://podminky.urs.cz/item/CS_URS_2023_02/764206105"/>
    <hyperlink ref="F664" r:id="rId56" display="https://podminky.urs.cz/item/CS_URS_2023_02/721242115"/>
    <hyperlink ref="F667" r:id="rId57" display="https://podminky.urs.cz/item/CS_URS_2023_02/721140915"/>
    <hyperlink ref="F670" r:id="rId58" display="https://podminky.urs.cz/item/CS_URS_2023_02/721910922"/>
    <hyperlink ref="F673" r:id="rId59" display="https://podminky.urs.cz/item/CS_URS_2023_02/998764103"/>
    <hyperlink ref="F682" r:id="rId60" display="https://podminky.urs.cz/item/CS_URS_2023_02/998767103"/>
    <hyperlink ref="F701" r:id="rId61" display="https://podminky.urs.cz/item/CS_URS_2023_02/78173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OA Vlašim – Dokončení PD – Revitalizace obvodového pláště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2018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1654</v>
      </c>
      <c r="G12" s="40"/>
      <c r="H12" s="40"/>
      <c r="I12" s="134" t="s">
        <v>23</v>
      </c>
      <c r="J12" s="139" t="str">
        <f>'Rekapitulace stavby'!AN8</f>
        <v>19. 10. 2023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1654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ROUND((SUM(BE84:BE147)),  2)</f>
        <v>0</v>
      </c>
      <c r="G33" s="40"/>
      <c r="H33" s="40"/>
      <c r="I33" s="150">
        <v>0.20999999999999999</v>
      </c>
      <c r="J33" s="149">
        <f>ROUND(((SUM(BE84:BE147))*I33),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ROUND((SUM(BF84:BF147)),  2)</f>
        <v>0</v>
      </c>
      <c r="G34" s="40"/>
      <c r="H34" s="40"/>
      <c r="I34" s="150">
        <v>0.12</v>
      </c>
      <c r="J34" s="149">
        <f>ROUND(((SUM(BF84:BF147))*I34),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ROUND((SUM(BG84:BG147)),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ROUND((SUM(BH84:BH147)),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ROUND((SUM(BI84:BI147)),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OA Vlašim – Dokončení PD – Revitalizace obvodového pláště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02-2 - Hromosvod Tělocvična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Obchodní akademie Vlašim</v>
      </c>
      <c r="G52" s="42"/>
      <c r="H52" s="42"/>
      <c r="I52" s="34" t="s">
        <v>23</v>
      </c>
      <c r="J52" s="74" t="str">
        <f>IF(J12="","",J12)</f>
        <v>19. 10. 2023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Obchodní akademie Vlašim</v>
      </c>
      <c r="G54" s="42"/>
      <c r="H54" s="42"/>
      <c r="I54" s="34" t="s">
        <v>33</v>
      </c>
      <c r="J54" s="38" t="str">
        <f>E21</f>
        <v xml:space="preserve">Saffron  Universe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Saffron  Universe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118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2019</v>
      </c>
      <c r="E62" s="170"/>
      <c r="F62" s="170"/>
      <c r="G62" s="170"/>
      <c r="H62" s="170"/>
      <c r="I62" s="170"/>
      <c r="J62" s="171">
        <f>J117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2020</v>
      </c>
      <c r="E63" s="176"/>
      <c r="F63" s="176"/>
      <c r="G63" s="176"/>
      <c r="H63" s="176"/>
      <c r="I63" s="176"/>
      <c r="J63" s="177">
        <f>J118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3"/>
      <c r="C64" s="174"/>
      <c r="D64" s="175" t="s">
        <v>2021</v>
      </c>
      <c r="E64" s="176"/>
      <c r="F64" s="176"/>
      <c r="G64" s="176"/>
      <c r="H64" s="176"/>
      <c r="I64" s="176"/>
      <c r="J64" s="177">
        <f>J119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132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OA Vlašim – Dokončení PD – Revitalizace obvodového pláště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102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02-2 - Hromosvod Tělocvična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Obchodní akademie Vlašim</v>
      </c>
      <c r="G78" s="42"/>
      <c r="H78" s="42"/>
      <c r="I78" s="34" t="s">
        <v>23</v>
      </c>
      <c r="J78" s="74" t="str">
        <f>IF(J12="","",J12)</f>
        <v>19. 10. 2023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25</v>
      </c>
      <c r="D80" s="42"/>
      <c r="E80" s="42"/>
      <c r="F80" s="29" t="str">
        <f>E15</f>
        <v>Obchodní akademie Vlašim</v>
      </c>
      <c r="G80" s="42"/>
      <c r="H80" s="42"/>
      <c r="I80" s="34" t="s">
        <v>33</v>
      </c>
      <c r="J80" s="38" t="str">
        <f>E21</f>
        <v xml:space="preserve">Saffron  Universe s.r.o.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34" t="s">
        <v>38</v>
      </c>
      <c r="J81" s="38" t="str">
        <f>E24</f>
        <v xml:space="preserve">Saffron  Universe s.r.o.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133</v>
      </c>
      <c r="D83" s="182" t="s">
        <v>60</v>
      </c>
      <c r="E83" s="182" t="s">
        <v>56</v>
      </c>
      <c r="F83" s="182" t="s">
        <v>57</v>
      </c>
      <c r="G83" s="182" t="s">
        <v>134</v>
      </c>
      <c r="H83" s="182" t="s">
        <v>135</v>
      </c>
      <c r="I83" s="182" t="s">
        <v>136</v>
      </c>
      <c r="J83" s="183" t="s">
        <v>107</v>
      </c>
      <c r="K83" s="184" t="s">
        <v>137</v>
      </c>
      <c r="L83" s="185"/>
      <c r="M83" s="94" t="s">
        <v>19</v>
      </c>
      <c r="N83" s="95" t="s">
        <v>45</v>
      </c>
      <c r="O83" s="95" t="s">
        <v>138</v>
      </c>
      <c r="P83" s="95" t="s">
        <v>139</v>
      </c>
      <c r="Q83" s="95" t="s">
        <v>140</v>
      </c>
      <c r="R83" s="95" t="s">
        <v>141</v>
      </c>
      <c r="S83" s="95" t="s">
        <v>142</v>
      </c>
      <c r="T83" s="96" t="s">
        <v>143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144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P85+P117</f>
        <v>0</v>
      </c>
      <c r="Q84" s="98"/>
      <c r="R84" s="188">
        <f>R85+R117</f>
        <v>0.00096000000000000002</v>
      </c>
      <c r="S84" s="98"/>
      <c r="T84" s="189">
        <f>T85+T117</f>
        <v>0.11726800000000001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74</v>
      </c>
      <c r="AU84" s="19" t="s">
        <v>108</v>
      </c>
      <c r="BK84" s="190">
        <f>BK85+BK117</f>
        <v>0</v>
      </c>
    </row>
    <row r="85" s="12" customFormat="1" ht="25.92" customHeight="1">
      <c r="A85" s="12"/>
      <c r="B85" s="191"/>
      <c r="C85" s="192"/>
      <c r="D85" s="193" t="s">
        <v>74</v>
      </c>
      <c r="E85" s="194" t="s">
        <v>957</v>
      </c>
      <c r="F85" s="194" t="s">
        <v>958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</f>
        <v>0</v>
      </c>
      <c r="Q85" s="199"/>
      <c r="R85" s="200">
        <f>R86</f>
        <v>0</v>
      </c>
      <c r="S85" s="199"/>
      <c r="T85" s="201">
        <f>T86</f>
        <v>0.11726800000000001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85</v>
      </c>
      <c r="AT85" s="203" t="s">
        <v>74</v>
      </c>
      <c r="AU85" s="203" t="s">
        <v>75</v>
      </c>
      <c r="AY85" s="202" t="s">
        <v>147</v>
      </c>
      <c r="BK85" s="204">
        <f>BK86</f>
        <v>0</v>
      </c>
    </row>
    <row r="86" s="12" customFormat="1" ht="22.8" customHeight="1">
      <c r="A86" s="12"/>
      <c r="B86" s="191"/>
      <c r="C86" s="192"/>
      <c r="D86" s="193" t="s">
        <v>74</v>
      </c>
      <c r="E86" s="205" t="s">
        <v>1145</v>
      </c>
      <c r="F86" s="205" t="s">
        <v>1146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SUM(P87:P116)</f>
        <v>0</v>
      </c>
      <c r="Q86" s="199"/>
      <c r="R86" s="200">
        <f>SUM(R87:R116)</f>
        <v>0</v>
      </c>
      <c r="S86" s="199"/>
      <c r="T86" s="201">
        <f>SUM(T87:T116)</f>
        <v>0.11726800000000001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85</v>
      </c>
      <c r="AT86" s="203" t="s">
        <v>74</v>
      </c>
      <c r="AU86" s="203" t="s">
        <v>83</v>
      </c>
      <c r="AY86" s="202" t="s">
        <v>147</v>
      </c>
      <c r="BK86" s="204">
        <f>SUM(BK87:BK116)</f>
        <v>0</v>
      </c>
    </row>
    <row r="87" s="2" customFormat="1" ht="33" customHeight="1">
      <c r="A87" s="40"/>
      <c r="B87" s="41"/>
      <c r="C87" s="207" t="s">
        <v>83</v>
      </c>
      <c r="D87" s="207" t="s">
        <v>149</v>
      </c>
      <c r="E87" s="208" t="s">
        <v>1666</v>
      </c>
      <c r="F87" s="209" t="s">
        <v>1667</v>
      </c>
      <c r="G87" s="210" t="s">
        <v>278</v>
      </c>
      <c r="H87" s="211">
        <v>98.400000000000006</v>
      </c>
      <c r="I87" s="212"/>
      <c r="J87" s="213">
        <f>ROUND(I87*H87,2)</f>
        <v>0</v>
      </c>
      <c r="K87" s="214"/>
      <c r="L87" s="46"/>
      <c r="M87" s="215" t="s">
        <v>19</v>
      </c>
      <c r="N87" s="216" t="s">
        <v>46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153</v>
      </c>
      <c r="AT87" s="219" t="s">
        <v>149</v>
      </c>
      <c r="AU87" s="219" t="s">
        <v>85</v>
      </c>
      <c r="AY87" s="19" t="s">
        <v>147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83</v>
      </c>
      <c r="BK87" s="220">
        <f>ROUND(I87*H87,2)</f>
        <v>0</v>
      </c>
      <c r="BL87" s="19" t="s">
        <v>153</v>
      </c>
      <c r="BM87" s="219" t="s">
        <v>1668</v>
      </c>
    </row>
    <row r="88" s="13" customFormat="1">
      <c r="A88" s="13"/>
      <c r="B88" s="237"/>
      <c r="C88" s="238"/>
      <c r="D88" s="239" t="s">
        <v>217</v>
      </c>
      <c r="E88" s="258" t="s">
        <v>19</v>
      </c>
      <c r="F88" s="240" t="s">
        <v>2022</v>
      </c>
      <c r="G88" s="238"/>
      <c r="H88" s="241">
        <v>94.400000000000006</v>
      </c>
      <c r="I88" s="242"/>
      <c r="J88" s="238"/>
      <c r="K88" s="238"/>
      <c r="L88" s="243"/>
      <c r="M88" s="244"/>
      <c r="N88" s="245"/>
      <c r="O88" s="245"/>
      <c r="P88" s="245"/>
      <c r="Q88" s="245"/>
      <c r="R88" s="245"/>
      <c r="S88" s="245"/>
      <c r="T88" s="24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7" t="s">
        <v>217</v>
      </c>
      <c r="AU88" s="247" t="s">
        <v>85</v>
      </c>
      <c r="AV88" s="13" t="s">
        <v>85</v>
      </c>
      <c r="AW88" s="13" t="s">
        <v>37</v>
      </c>
      <c r="AX88" s="13" t="s">
        <v>75</v>
      </c>
      <c r="AY88" s="247" t="s">
        <v>147</v>
      </c>
    </row>
    <row r="89" s="13" customFormat="1">
      <c r="A89" s="13"/>
      <c r="B89" s="237"/>
      <c r="C89" s="238"/>
      <c r="D89" s="239" t="s">
        <v>217</v>
      </c>
      <c r="E89" s="258" t="s">
        <v>19</v>
      </c>
      <c r="F89" s="240" t="s">
        <v>153</v>
      </c>
      <c r="G89" s="238"/>
      <c r="H89" s="241">
        <v>4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7" t="s">
        <v>217</v>
      </c>
      <c r="AU89" s="247" t="s">
        <v>85</v>
      </c>
      <c r="AV89" s="13" t="s">
        <v>85</v>
      </c>
      <c r="AW89" s="13" t="s">
        <v>37</v>
      </c>
      <c r="AX89" s="13" t="s">
        <v>75</v>
      </c>
      <c r="AY89" s="247" t="s">
        <v>147</v>
      </c>
    </row>
    <row r="90" s="15" customFormat="1">
      <c r="A90" s="15"/>
      <c r="B90" s="259"/>
      <c r="C90" s="260"/>
      <c r="D90" s="239" t="s">
        <v>217</v>
      </c>
      <c r="E90" s="261" t="s">
        <v>19</v>
      </c>
      <c r="F90" s="262" t="s">
        <v>233</v>
      </c>
      <c r="G90" s="260"/>
      <c r="H90" s="263">
        <v>98.400000000000006</v>
      </c>
      <c r="I90" s="264"/>
      <c r="J90" s="260"/>
      <c r="K90" s="260"/>
      <c r="L90" s="265"/>
      <c r="M90" s="266"/>
      <c r="N90" s="267"/>
      <c r="O90" s="267"/>
      <c r="P90" s="267"/>
      <c r="Q90" s="267"/>
      <c r="R90" s="267"/>
      <c r="S90" s="267"/>
      <c r="T90" s="268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9" t="s">
        <v>217</v>
      </c>
      <c r="AU90" s="269" t="s">
        <v>85</v>
      </c>
      <c r="AV90" s="15" t="s">
        <v>153</v>
      </c>
      <c r="AW90" s="15" t="s">
        <v>37</v>
      </c>
      <c r="AX90" s="15" t="s">
        <v>83</v>
      </c>
      <c r="AY90" s="269" t="s">
        <v>147</v>
      </c>
    </row>
    <row r="91" s="2" customFormat="1" ht="24.15" customHeight="1">
      <c r="A91" s="40"/>
      <c r="B91" s="41"/>
      <c r="C91" s="207" t="s">
        <v>85</v>
      </c>
      <c r="D91" s="207" t="s">
        <v>149</v>
      </c>
      <c r="E91" s="208" t="s">
        <v>1675</v>
      </c>
      <c r="F91" s="209" t="s">
        <v>1676</v>
      </c>
      <c r="G91" s="210" t="s">
        <v>772</v>
      </c>
      <c r="H91" s="211">
        <v>110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46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153</v>
      </c>
      <c r="AT91" s="219" t="s">
        <v>149</v>
      </c>
      <c r="AU91" s="219" t="s">
        <v>85</v>
      </c>
      <c r="AY91" s="19" t="s">
        <v>147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83</v>
      </c>
      <c r="BK91" s="220">
        <f>ROUND(I91*H91,2)</f>
        <v>0</v>
      </c>
      <c r="BL91" s="19" t="s">
        <v>153</v>
      </c>
      <c r="BM91" s="219" t="s">
        <v>1677</v>
      </c>
    </row>
    <row r="92" s="13" customFormat="1">
      <c r="A92" s="13"/>
      <c r="B92" s="237"/>
      <c r="C92" s="238"/>
      <c r="D92" s="239" t="s">
        <v>217</v>
      </c>
      <c r="E92" s="258" t="s">
        <v>19</v>
      </c>
      <c r="F92" s="240" t="s">
        <v>935</v>
      </c>
      <c r="G92" s="238"/>
      <c r="H92" s="241">
        <v>110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7" t="s">
        <v>217</v>
      </c>
      <c r="AU92" s="247" t="s">
        <v>85</v>
      </c>
      <c r="AV92" s="13" t="s">
        <v>85</v>
      </c>
      <c r="AW92" s="13" t="s">
        <v>37</v>
      </c>
      <c r="AX92" s="13" t="s">
        <v>83</v>
      </c>
      <c r="AY92" s="247" t="s">
        <v>147</v>
      </c>
    </row>
    <row r="93" s="2" customFormat="1" ht="24.15" customHeight="1">
      <c r="A93" s="40"/>
      <c r="B93" s="41"/>
      <c r="C93" s="207" t="s">
        <v>162</v>
      </c>
      <c r="D93" s="207" t="s">
        <v>149</v>
      </c>
      <c r="E93" s="208" t="s">
        <v>1678</v>
      </c>
      <c r="F93" s="209" t="s">
        <v>1679</v>
      </c>
      <c r="G93" s="210" t="s">
        <v>772</v>
      </c>
      <c r="H93" s="211">
        <v>26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46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153</v>
      </c>
      <c r="AT93" s="219" t="s">
        <v>149</v>
      </c>
      <c r="AU93" s="219" t="s">
        <v>85</v>
      </c>
      <c r="AY93" s="19" t="s">
        <v>147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83</v>
      </c>
      <c r="BK93" s="220">
        <f>ROUND(I93*H93,2)</f>
        <v>0</v>
      </c>
      <c r="BL93" s="19" t="s">
        <v>153</v>
      </c>
      <c r="BM93" s="219" t="s">
        <v>1680</v>
      </c>
    </row>
    <row r="94" s="13" customFormat="1">
      <c r="A94" s="13"/>
      <c r="B94" s="237"/>
      <c r="C94" s="238"/>
      <c r="D94" s="239" t="s">
        <v>217</v>
      </c>
      <c r="E94" s="258" t="s">
        <v>19</v>
      </c>
      <c r="F94" s="240" t="s">
        <v>996</v>
      </c>
      <c r="G94" s="238"/>
      <c r="H94" s="241">
        <v>26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7" t="s">
        <v>217</v>
      </c>
      <c r="AU94" s="247" t="s">
        <v>85</v>
      </c>
      <c r="AV94" s="13" t="s">
        <v>85</v>
      </c>
      <c r="AW94" s="13" t="s">
        <v>37</v>
      </c>
      <c r="AX94" s="13" t="s">
        <v>83</v>
      </c>
      <c r="AY94" s="247" t="s">
        <v>147</v>
      </c>
    </row>
    <row r="95" s="2" customFormat="1" ht="33" customHeight="1">
      <c r="A95" s="40"/>
      <c r="B95" s="41"/>
      <c r="C95" s="207" t="s">
        <v>153</v>
      </c>
      <c r="D95" s="207" t="s">
        <v>149</v>
      </c>
      <c r="E95" s="208" t="s">
        <v>1681</v>
      </c>
      <c r="F95" s="209" t="s">
        <v>1682</v>
      </c>
      <c r="G95" s="210" t="s">
        <v>772</v>
      </c>
      <c r="H95" s="211">
        <v>16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46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153</v>
      </c>
      <c r="AT95" s="219" t="s">
        <v>149</v>
      </c>
      <c r="AU95" s="219" t="s">
        <v>85</v>
      </c>
      <c r="AY95" s="19" t="s">
        <v>147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83</v>
      </c>
      <c r="BK95" s="220">
        <f>ROUND(I95*H95,2)</f>
        <v>0</v>
      </c>
      <c r="BL95" s="19" t="s">
        <v>153</v>
      </c>
      <c r="BM95" s="219" t="s">
        <v>1683</v>
      </c>
    </row>
    <row r="96" s="2" customFormat="1" ht="37.8" customHeight="1">
      <c r="A96" s="40"/>
      <c r="B96" s="41"/>
      <c r="C96" s="207" t="s">
        <v>171</v>
      </c>
      <c r="D96" s="207" t="s">
        <v>149</v>
      </c>
      <c r="E96" s="208" t="s">
        <v>1759</v>
      </c>
      <c r="F96" s="209" t="s">
        <v>1760</v>
      </c>
      <c r="G96" s="210" t="s">
        <v>278</v>
      </c>
      <c r="H96" s="211">
        <v>29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46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0.00062</v>
      </c>
      <c r="T96" s="218">
        <f>S96*H96</f>
        <v>0.017979999999999999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964</v>
      </c>
      <c r="AT96" s="219" t="s">
        <v>149</v>
      </c>
      <c r="AU96" s="219" t="s">
        <v>85</v>
      </c>
      <c r="AY96" s="19" t="s">
        <v>147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83</v>
      </c>
      <c r="BK96" s="220">
        <f>ROUND(I96*H96,2)</f>
        <v>0</v>
      </c>
      <c r="BL96" s="19" t="s">
        <v>964</v>
      </c>
      <c r="BM96" s="219" t="s">
        <v>1761</v>
      </c>
    </row>
    <row r="97" s="2" customFormat="1">
      <c r="A97" s="40"/>
      <c r="B97" s="41"/>
      <c r="C97" s="42"/>
      <c r="D97" s="221" t="s">
        <v>155</v>
      </c>
      <c r="E97" s="42"/>
      <c r="F97" s="222" t="s">
        <v>1762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155</v>
      </c>
      <c r="AU97" s="19" t="s">
        <v>85</v>
      </c>
    </row>
    <row r="98" s="13" customFormat="1">
      <c r="A98" s="13"/>
      <c r="B98" s="237"/>
      <c r="C98" s="238"/>
      <c r="D98" s="239" t="s">
        <v>217</v>
      </c>
      <c r="E98" s="258" t="s">
        <v>19</v>
      </c>
      <c r="F98" s="240" t="s">
        <v>2023</v>
      </c>
      <c r="G98" s="238"/>
      <c r="H98" s="241">
        <v>25.5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7" t="s">
        <v>217</v>
      </c>
      <c r="AU98" s="247" t="s">
        <v>85</v>
      </c>
      <c r="AV98" s="13" t="s">
        <v>85</v>
      </c>
      <c r="AW98" s="13" t="s">
        <v>37</v>
      </c>
      <c r="AX98" s="13" t="s">
        <v>75</v>
      </c>
      <c r="AY98" s="247" t="s">
        <v>147</v>
      </c>
    </row>
    <row r="99" s="13" customFormat="1">
      <c r="A99" s="13"/>
      <c r="B99" s="237"/>
      <c r="C99" s="238"/>
      <c r="D99" s="239" t="s">
        <v>217</v>
      </c>
      <c r="E99" s="258" t="s">
        <v>19</v>
      </c>
      <c r="F99" s="240" t="s">
        <v>2024</v>
      </c>
      <c r="G99" s="238"/>
      <c r="H99" s="241">
        <v>3.5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7" t="s">
        <v>217</v>
      </c>
      <c r="AU99" s="247" t="s">
        <v>85</v>
      </c>
      <c r="AV99" s="13" t="s">
        <v>85</v>
      </c>
      <c r="AW99" s="13" t="s">
        <v>37</v>
      </c>
      <c r="AX99" s="13" t="s">
        <v>75</v>
      </c>
      <c r="AY99" s="247" t="s">
        <v>147</v>
      </c>
    </row>
    <row r="100" s="15" customFormat="1">
      <c r="A100" s="15"/>
      <c r="B100" s="259"/>
      <c r="C100" s="260"/>
      <c r="D100" s="239" t="s">
        <v>217</v>
      </c>
      <c r="E100" s="261" t="s">
        <v>19</v>
      </c>
      <c r="F100" s="262" t="s">
        <v>233</v>
      </c>
      <c r="G100" s="260"/>
      <c r="H100" s="263">
        <v>29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9" t="s">
        <v>217</v>
      </c>
      <c r="AU100" s="269" t="s">
        <v>85</v>
      </c>
      <c r="AV100" s="15" t="s">
        <v>153</v>
      </c>
      <c r="AW100" s="15" t="s">
        <v>37</v>
      </c>
      <c r="AX100" s="15" t="s">
        <v>83</v>
      </c>
      <c r="AY100" s="269" t="s">
        <v>147</v>
      </c>
    </row>
    <row r="101" s="2" customFormat="1" ht="37.8" customHeight="1">
      <c r="A101" s="40"/>
      <c r="B101" s="41"/>
      <c r="C101" s="207" t="s">
        <v>176</v>
      </c>
      <c r="D101" s="207" t="s">
        <v>149</v>
      </c>
      <c r="E101" s="208" t="s">
        <v>1764</v>
      </c>
      <c r="F101" s="209" t="s">
        <v>1765</v>
      </c>
      <c r="G101" s="210" t="s">
        <v>278</v>
      </c>
      <c r="H101" s="211">
        <v>94.400000000000006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46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0.00062</v>
      </c>
      <c r="T101" s="218">
        <f>S101*H101</f>
        <v>0.058528000000000004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964</v>
      </c>
      <c r="AT101" s="219" t="s">
        <v>149</v>
      </c>
      <c r="AU101" s="219" t="s">
        <v>85</v>
      </c>
      <c r="AY101" s="19" t="s">
        <v>147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83</v>
      </c>
      <c r="BK101" s="220">
        <f>ROUND(I101*H101,2)</f>
        <v>0</v>
      </c>
      <c r="BL101" s="19" t="s">
        <v>964</v>
      </c>
      <c r="BM101" s="219" t="s">
        <v>1766</v>
      </c>
    </row>
    <row r="102" s="2" customFormat="1">
      <c r="A102" s="40"/>
      <c r="B102" s="41"/>
      <c r="C102" s="42"/>
      <c r="D102" s="221" t="s">
        <v>155</v>
      </c>
      <c r="E102" s="42"/>
      <c r="F102" s="222" t="s">
        <v>1767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155</v>
      </c>
      <c r="AU102" s="19" t="s">
        <v>85</v>
      </c>
    </row>
    <row r="103" s="13" customFormat="1">
      <c r="A103" s="13"/>
      <c r="B103" s="237"/>
      <c r="C103" s="238"/>
      <c r="D103" s="239" t="s">
        <v>217</v>
      </c>
      <c r="E103" s="258" t="s">
        <v>19</v>
      </c>
      <c r="F103" s="240" t="s">
        <v>2025</v>
      </c>
      <c r="G103" s="238"/>
      <c r="H103" s="241">
        <v>94.400000000000006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217</v>
      </c>
      <c r="AU103" s="247" t="s">
        <v>85</v>
      </c>
      <c r="AV103" s="13" t="s">
        <v>85</v>
      </c>
      <c r="AW103" s="13" t="s">
        <v>37</v>
      </c>
      <c r="AX103" s="13" t="s">
        <v>83</v>
      </c>
      <c r="AY103" s="247" t="s">
        <v>147</v>
      </c>
    </row>
    <row r="104" s="2" customFormat="1" ht="24.15" customHeight="1">
      <c r="A104" s="40"/>
      <c r="B104" s="41"/>
      <c r="C104" s="207" t="s">
        <v>181</v>
      </c>
      <c r="D104" s="207" t="s">
        <v>149</v>
      </c>
      <c r="E104" s="208" t="s">
        <v>1770</v>
      </c>
      <c r="F104" s="209" t="s">
        <v>1771</v>
      </c>
      <c r="G104" s="210" t="s">
        <v>772</v>
      </c>
      <c r="H104" s="211">
        <v>110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46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0.00025000000000000001</v>
      </c>
      <c r="T104" s="218">
        <f>S104*H104</f>
        <v>0.0275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964</v>
      </c>
      <c r="AT104" s="219" t="s">
        <v>149</v>
      </c>
      <c r="AU104" s="219" t="s">
        <v>85</v>
      </c>
      <c r="AY104" s="19" t="s">
        <v>147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83</v>
      </c>
      <c r="BK104" s="220">
        <f>ROUND(I104*H104,2)</f>
        <v>0</v>
      </c>
      <c r="BL104" s="19" t="s">
        <v>964</v>
      </c>
      <c r="BM104" s="219" t="s">
        <v>1772</v>
      </c>
    </row>
    <row r="105" s="2" customFormat="1">
      <c r="A105" s="40"/>
      <c r="B105" s="41"/>
      <c r="C105" s="42"/>
      <c r="D105" s="221" t="s">
        <v>155</v>
      </c>
      <c r="E105" s="42"/>
      <c r="F105" s="222" t="s">
        <v>1773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155</v>
      </c>
      <c r="AU105" s="19" t="s">
        <v>85</v>
      </c>
    </row>
    <row r="106" s="13" customFormat="1">
      <c r="A106" s="13"/>
      <c r="B106" s="237"/>
      <c r="C106" s="238"/>
      <c r="D106" s="239" t="s">
        <v>217</v>
      </c>
      <c r="E106" s="258" t="s">
        <v>19</v>
      </c>
      <c r="F106" s="240" t="s">
        <v>935</v>
      </c>
      <c r="G106" s="238"/>
      <c r="H106" s="241">
        <v>110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7" t="s">
        <v>217</v>
      </c>
      <c r="AU106" s="247" t="s">
        <v>85</v>
      </c>
      <c r="AV106" s="13" t="s">
        <v>85</v>
      </c>
      <c r="AW106" s="13" t="s">
        <v>37</v>
      </c>
      <c r="AX106" s="13" t="s">
        <v>83</v>
      </c>
      <c r="AY106" s="247" t="s">
        <v>147</v>
      </c>
    </row>
    <row r="107" s="2" customFormat="1" ht="24.15" customHeight="1">
      <c r="A107" s="40"/>
      <c r="B107" s="41"/>
      <c r="C107" s="207" t="s">
        <v>186</v>
      </c>
      <c r="D107" s="207" t="s">
        <v>149</v>
      </c>
      <c r="E107" s="208" t="s">
        <v>1780</v>
      </c>
      <c r="F107" s="209" t="s">
        <v>1781</v>
      </c>
      <c r="G107" s="210" t="s">
        <v>772</v>
      </c>
      <c r="H107" s="211">
        <v>26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46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0.00021000000000000001</v>
      </c>
      <c r="T107" s="218">
        <f>S107*H107</f>
        <v>0.0054600000000000004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964</v>
      </c>
      <c r="AT107" s="219" t="s">
        <v>149</v>
      </c>
      <c r="AU107" s="219" t="s">
        <v>85</v>
      </c>
      <c r="AY107" s="19" t="s">
        <v>147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83</v>
      </c>
      <c r="BK107" s="220">
        <f>ROUND(I107*H107,2)</f>
        <v>0</v>
      </c>
      <c r="BL107" s="19" t="s">
        <v>964</v>
      </c>
      <c r="BM107" s="219" t="s">
        <v>1782</v>
      </c>
    </row>
    <row r="108" s="2" customFormat="1">
      <c r="A108" s="40"/>
      <c r="B108" s="41"/>
      <c r="C108" s="42"/>
      <c r="D108" s="221" t="s">
        <v>155</v>
      </c>
      <c r="E108" s="42"/>
      <c r="F108" s="222" t="s">
        <v>1783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155</v>
      </c>
      <c r="AU108" s="19" t="s">
        <v>85</v>
      </c>
    </row>
    <row r="109" s="13" customFormat="1">
      <c r="A109" s="13"/>
      <c r="B109" s="237"/>
      <c r="C109" s="238"/>
      <c r="D109" s="239" t="s">
        <v>217</v>
      </c>
      <c r="E109" s="258" t="s">
        <v>19</v>
      </c>
      <c r="F109" s="240" t="s">
        <v>996</v>
      </c>
      <c r="G109" s="238"/>
      <c r="H109" s="241">
        <v>26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217</v>
      </c>
      <c r="AU109" s="247" t="s">
        <v>85</v>
      </c>
      <c r="AV109" s="13" t="s">
        <v>85</v>
      </c>
      <c r="AW109" s="13" t="s">
        <v>37</v>
      </c>
      <c r="AX109" s="13" t="s">
        <v>83</v>
      </c>
      <c r="AY109" s="247" t="s">
        <v>147</v>
      </c>
    </row>
    <row r="110" s="2" customFormat="1" ht="24.15" customHeight="1">
      <c r="A110" s="40"/>
      <c r="B110" s="41"/>
      <c r="C110" s="207" t="s">
        <v>192</v>
      </c>
      <c r="D110" s="207" t="s">
        <v>149</v>
      </c>
      <c r="E110" s="208" t="s">
        <v>1785</v>
      </c>
      <c r="F110" s="209" t="s">
        <v>1786</v>
      </c>
      <c r="G110" s="210" t="s">
        <v>772</v>
      </c>
      <c r="H110" s="211">
        <v>3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46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0.0025999999999999999</v>
      </c>
      <c r="T110" s="218">
        <f>S110*H110</f>
        <v>0.0077999999999999996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964</v>
      </c>
      <c r="AT110" s="219" t="s">
        <v>149</v>
      </c>
      <c r="AU110" s="219" t="s">
        <v>85</v>
      </c>
      <c r="AY110" s="19" t="s">
        <v>147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83</v>
      </c>
      <c r="BK110" s="220">
        <f>ROUND(I110*H110,2)</f>
        <v>0</v>
      </c>
      <c r="BL110" s="19" t="s">
        <v>964</v>
      </c>
      <c r="BM110" s="219" t="s">
        <v>1787</v>
      </c>
    </row>
    <row r="111" s="2" customFormat="1">
      <c r="A111" s="40"/>
      <c r="B111" s="41"/>
      <c r="C111" s="42"/>
      <c r="D111" s="221" t="s">
        <v>155</v>
      </c>
      <c r="E111" s="42"/>
      <c r="F111" s="222" t="s">
        <v>1788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155</v>
      </c>
      <c r="AU111" s="19" t="s">
        <v>85</v>
      </c>
    </row>
    <row r="112" s="13" customFormat="1">
      <c r="A112" s="13"/>
      <c r="B112" s="237"/>
      <c r="C112" s="238"/>
      <c r="D112" s="239" t="s">
        <v>217</v>
      </c>
      <c r="E112" s="258" t="s">
        <v>19</v>
      </c>
      <c r="F112" s="240" t="s">
        <v>162</v>
      </c>
      <c r="G112" s="238"/>
      <c r="H112" s="241">
        <v>3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217</v>
      </c>
      <c r="AU112" s="247" t="s">
        <v>85</v>
      </c>
      <c r="AV112" s="13" t="s">
        <v>85</v>
      </c>
      <c r="AW112" s="13" t="s">
        <v>37</v>
      </c>
      <c r="AX112" s="13" t="s">
        <v>83</v>
      </c>
      <c r="AY112" s="247" t="s">
        <v>147</v>
      </c>
    </row>
    <row r="113" s="2" customFormat="1" ht="16.5" customHeight="1">
      <c r="A113" s="40"/>
      <c r="B113" s="41"/>
      <c r="C113" s="207" t="s">
        <v>197</v>
      </c>
      <c r="D113" s="207" t="s">
        <v>149</v>
      </c>
      <c r="E113" s="208" t="s">
        <v>1789</v>
      </c>
      <c r="F113" s="209" t="s">
        <v>951</v>
      </c>
      <c r="G113" s="210" t="s">
        <v>1756</v>
      </c>
      <c r="H113" s="211">
        <v>1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46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153</v>
      </c>
      <c r="AT113" s="219" t="s">
        <v>149</v>
      </c>
      <c r="AU113" s="219" t="s">
        <v>85</v>
      </c>
      <c r="AY113" s="19" t="s">
        <v>147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83</v>
      </c>
      <c r="BK113" s="220">
        <f>ROUND(I113*H113,2)</f>
        <v>0</v>
      </c>
      <c r="BL113" s="19" t="s">
        <v>153</v>
      </c>
      <c r="BM113" s="219" t="s">
        <v>1790</v>
      </c>
    </row>
    <row r="114" s="2" customFormat="1" ht="16.5" customHeight="1">
      <c r="A114" s="40"/>
      <c r="B114" s="41"/>
      <c r="C114" s="207" t="s">
        <v>202</v>
      </c>
      <c r="D114" s="207" t="s">
        <v>149</v>
      </c>
      <c r="E114" s="208" t="s">
        <v>1791</v>
      </c>
      <c r="F114" s="209" t="s">
        <v>1792</v>
      </c>
      <c r="G114" s="210" t="s">
        <v>1793</v>
      </c>
      <c r="H114" s="211">
        <v>16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46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153</v>
      </c>
      <c r="AT114" s="219" t="s">
        <v>149</v>
      </c>
      <c r="AU114" s="219" t="s">
        <v>85</v>
      </c>
      <c r="AY114" s="19" t="s">
        <v>147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83</v>
      </c>
      <c r="BK114" s="220">
        <f>ROUND(I114*H114,2)</f>
        <v>0</v>
      </c>
      <c r="BL114" s="19" t="s">
        <v>153</v>
      </c>
      <c r="BM114" s="219" t="s">
        <v>1794</v>
      </c>
    </row>
    <row r="115" s="2" customFormat="1">
      <c r="A115" s="40"/>
      <c r="B115" s="41"/>
      <c r="C115" s="42"/>
      <c r="D115" s="239" t="s">
        <v>555</v>
      </c>
      <c r="E115" s="42"/>
      <c r="F115" s="270" t="s">
        <v>1795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555</v>
      </c>
      <c r="AU115" s="19" t="s">
        <v>85</v>
      </c>
    </row>
    <row r="116" s="2" customFormat="1" ht="16.5" customHeight="1">
      <c r="A116" s="40"/>
      <c r="B116" s="41"/>
      <c r="C116" s="207" t="s">
        <v>8</v>
      </c>
      <c r="D116" s="207" t="s">
        <v>149</v>
      </c>
      <c r="E116" s="208" t="s">
        <v>1796</v>
      </c>
      <c r="F116" s="209" t="s">
        <v>1797</v>
      </c>
      <c r="G116" s="210" t="s">
        <v>1798</v>
      </c>
      <c r="H116" s="211">
        <v>8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46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153</v>
      </c>
      <c r="AT116" s="219" t="s">
        <v>149</v>
      </c>
      <c r="AU116" s="219" t="s">
        <v>85</v>
      </c>
      <c r="AY116" s="19" t="s">
        <v>147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83</v>
      </c>
      <c r="BK116" s="220">
        <f>ROUND(I116*H116,2)</f>
        <v>0</v>
      </c>
      <c r="BL116" s="19" t="s">
        <v>153</v>
      </c>
      <c r="BM116" s="219" t="s">
        <v>1799</v>
      </c>
    </row>
    <row r="117" s="12" customFormat="1" ht="25.92" customHeight="1">
      <c r="A117" s="12"/>
      <c r="B117" s="191"/>
      <c r="C117" s="192"/>
      <c r="D117" s="193" t="s">
        <v>74</v>
      </c>
      <c r="E117" s="194" t="s">
        <v>2026</v>
      </c>
      <c r="F117" s="194" t="s">
        <v>2027</v>
      </c>
      <c r="G117" s="192"/>
      <c r="H117" s="192"/>
      <c r="I117" s="195"/>
      <c r="J117" s="196">
        <f>BK117</f>
        <v>0</v>
      </c>
      <c r="K117" s="192"/>
      <c r="L117" s="197"/>
      <c r="M117" s="198"/>
      <c r="N117" s="199"/>
      <c r="O117" s="199"/>
      <c r="P117" s="200">
        <f>P118</f>
        <v>0</v>
      </c>
      <c r="Q117" s="199"/>
      <c r="R117" s="200">
        <f>R118</f>
        <v>0.00096000000000000002</v>
      </c>
      <c r="S117" s="199"/>
      <c r="T117" s="201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2" t="s">
        <v>162</v>
      </c>
      <c r="AT117" s="203" t="s">
        <v>74</v>
      </c>
      <c r="AU117" s="203" t="s">
        <v>75</v>
      </c>
      <c r="AY117" s="202" t="s">
        <v>147</v>
      </c>
      <c r="BK117" s="204">
        <f>BK118</f>
        <v>0</v>
      </c>
    </row>
    <row r="118" s="12" customFormat="1" ht="22.8" customHeight="1">
      <c r="A118" s="12"/>
      <c r="B118" s="191"/>
      <c r="C118" s="192"/>
      <c r="D118" s="193" t="s">
        <v>74</v>
      </c>
      <c r="E118" s="205" t="s">
        <v>2028</v>
      </c>
      <c r="F118" s="205" t="s">
        <v>2029</v>
      </c>
      <c r="G118" s="192"/>
      <c r="H118" s="192"/>
      <c r="I118" s="195"/>
      <c r="J118" s="206">
        <f>BK118</f>
        <v>0</v>
      </c>
      <c r="K118" s="192"/>
      <c r="L118" s="197"/>
      <c r="M118" s="198"/>
      <c r="N118" s="199"/>
      <c r="O118" s="199"/>
      <c r="P118" s="200">
        <f>P119</f>
        <v>0</v>
      </c>
      <c r="Q118" s="199"/>
      <c r="R118" s="200">
        <f>R119</f>
        <v>0.00096000000000000002</v>
      </c>
      <c r="S118" s="199"/>
      <c r="T118" s="201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162</v>
      </c>
      <c r="AT118" s="203" t="s">
        <v>74</v>
      </c>
      <c r="AU118" s="203" t="s">
        <v>83</v>
      </c>
      <c r="AY118" s="202" t="s">
        <v>147</v>
      </c>
      <c r="BK118" s="204">
        <f>BK119</f>
        <v>0</v>
      </c>
    </row>
    <row r="119" s="12" customFormat="1" ht="20.88" customHeight="1">
      <c r="A119" s="12"/>
      <c r="B119" s="191"/>
      <c r="C119" s="192"/>
      <c r="D119" s="193" t="s">
        <v>74</v>
      </c>
      <c r="E119" s="205" t="s">
        <v>2030</v>
      </c>
      <c r="F119" s="205" t="s">
        <v>2031</v>
      </c>
      <c r="G119" s="192"/>
      <c r="H119" s="192"/>
      <c r="I119" s="195"/>
      <c r="J119" s="206">
        <f>BK119</f>
        <v>0</v>
      </c>
      <c r="K119" s="192"/>
      <c r="L119" s="197"/>
      <c r="M119" s="198"/>
      <c r="N119" s="199"/>
      <c r="O119" s="199"/>
      <c r="P119" s="200">
        <f>SUM(P120:P147)</f>
        <v>0</v>
      </c>
      <c r="Q119" s="199"/>
      <c r="R119" s="200">
        <f>SUM(R120:R147)</f>
        <v>0.00096000000000000002</v>
      </c>
      <c r="S119" s="199"/>
      <c r="T119" s="201">
        <f>SUM(T120:T147)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162</v>
      </c>
      <c r="AT119" s="203" t="s">
        <v>74</v>
      </c>
      <c r="AU119" s="203" t="s">
        <v>85</v>
      </c>
      <c r="AY119" s="202" t="s">
        <v>147</v>
      </c>
      <c r="BK119" s="204">
        <f>SUM(BK120:BK147)</f>
        <v>0</v>
      </c>
    </row>
    <row r="120" s="2" customFormat="1" ht="24.15" customHeight="1">
      <c r="A120" s="40"/>
      <c r="B120" s="41"/>
      <c r="C120" s="207" t="s">
        <v>211</v>
      </c>
      <c r="D120" s="207" t="s">
        <v>149</v>
      </c>
      <c r="E120" s="208" t="s">
        <v>2032</v>
      </c>
      <c r="F120" s="209" t="s">
        <v>2033</v>
      </c>
      <c r="G120" s="210" t="s">
        <v>278</v>
      </c>
      <c r="H120" s="211">
        <v>5</v>
      </c>
      <c r="I120" s="212"/>
      <c r="J120" s="213">
        <f>ROUND(I120*H120,2)</f>
        <v>0</v>
      </c>
      <c r="K120" s="214"/>
      <c r="L120" s="46"/>
      <c r="M120" s="215" t="s">
        <v>19</v>
      </c>
      <c r="N120" s="216" t="s">
        <v>46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964</v>
      </c>
      <c r="AT120" s="219" t="s">
        <v>149</v>
      </c>
      <c r="AU120" s="219" t="s">
        <v>162</v>
      </c>
      <c r="AY120" s="19" t="s">
        <v>147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83</v>
      </c>
      <c r="BK120" s="220">
        <f>ROUND(I120*H120,2)</f>
        <v>0</v>
      </c>
      <c r="BL120" s="19" t="s">
        <v>964</v>
      </c>
      <c r="BM120" s="219" t="s">
        <v>2034</v>
      </c>
    </row>
    <row r="121" s="2" customFormat="1" ht="24.15" customHeight="1">
      <c r="A121" s="40"/>
      <c r="B121" s="41"/>
      <c r="C121" s="226" t="s">
        <v>219</v>
      </c>
      <c r="D121" s="226" t="s">
        <v>212</v>
      </c>
      <c r="E121" s="227" t="s">
        <v>2035</v>
      </c>
      <c r="F121" s="228" t="s">
        <v>2036</v>
      </c>
      <c r="G121" s="229" t="s">
        <v>278</v>
      </c>
      <c r="H121" s="230">
        <v>5</v>
      </c>
      <c r="I121" s="231"/>
      <c r="J121" s="232">
        <f>ROUND(I121*H121,2)</f>
        <v>0</v>
      </c>
      <c r="K121" s="233"/>
      <c r="L121" s="234"/>
      <c r="M121" s="235" t="s">
        <v>19</v>
      </c>
      <c r="N121" s="236" t="s">
        <v>46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1043</v>
      </c>
      <c r="AT121" s="219" t="s">
        <v>212</v>
      </c>
      <c r="AU121" s="219" t="s">
        <v>162</v>
      </c>
      <c r="AY121" s="19" t="s">
        <v>147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83</v>
      </c>
      <c r="BK121" s="220">
        <f>ROUND(I121*H121,2)</f>
        <v>0</v>
      </c>
      <c r="BL121" s="19" t="s">
        <v>1043</v>
      </c>
      <c r="BM121" s="219" t="s">
        <v>2037</v>
      </c>
    </row>
    <row r="122" s="13" customFormat="1">
      <c r="A122" s="13"/>
      <c r="B122" s="237"/>
      <c r="C122" s="238"/>
      <c r="D122" s="239" t="s">
        <v>217</v>
      </c>
      <c r="E122" s="258" t="s">
        <v>19</v>
      </c>
      <c r="F122" s="240" t="s">
        <v>171</v>
      </c>
      <c r="G122" s="238"/>
      <c r="H122" s="241">
        <v>5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7" t="s">
        <v>217</v>
      </c>
      <c r="AU122" s="247" t="s">
        <v>162</v>
      </c>
      <c r="AV122" s="13" t="s">
        <v>85</v>
      </c>
      <c r="AW122" s="13" t="s">
        <v>37</v>
      </c>
      <c r="AX122" s="13" t="s">
        <v>75</v>
      </c>
      <c r="AY122" s="247" t="s">
        <v>147</v>
      </c>
    </row>
    <row r="123" s="15" customFormat="1">
      <c r="A123" s="15"/>
      <c r="B123" s="259"/>
      <c r="C123" s="260"/>
      <c r="D123" s="239" t="s">
        <v>217</v>
      </c>
      <c r="E123" s="261" t="s">
        <v>19</v>
      </c>
      <c r="F123" s="262" t="s">
        <v>233</v>
      </c>
      <c r="G123" s="260"/>
      <c r="H123" s="263">
        <v>5</v>
      </c>
      <c r="I123" s="264"/>
      <c r="J123" s="260"/>
      <c r="K123" s="260"/>
      <c r="L123" s="265"/>
      <c r="M123" s="266"/>
      <c r="N123" s="267"/>
      <c r="O123" s="267"/>
      <c r="P123" s="267"/>
      <c r="Q123" s="267"/>
      <c r="R123" s="267"/>
      <c r="S123" s="267"/>
      <c r="T123" s="268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9" t="s">
        <v>217</v>
      </c>
      <c r="AU123" s="269" t="s">
        <v>162</v>
      </c>
      <c r="AV123" s="15" t="s">
        <v>153</v>
      </c>
      <c r="AW123" s="15" t="s">
        <v>37</v>
      </c>
      <c r="AX123" s="15" t="s">
        <v>83</v>
      </c>
      <c r="AY123" s="269" t="s">
        <v>147</v>
      </c>
    </row>
    <row r="124" s="2" customFormat="1" ht="24.15" customHeight="1">
      <c r="A124" s="40"/>
      <c r="B124" s="41"/>
      <c r="C124" s="226" t="s">
        <v>1240</v>
      </c>
      <c r="D124" s="226" t="s">
        <v>212</v>
      </c>
      <c r="E124" s="227" t="s">
        <v>2038</v>
      </c>
      <c r="F124" s="228" t="s">
        <v>2039</v>
      </c>
      <c r="G124" s="229" t="s">
        <v>2040</v>
      </c>
      <c r="H124" s="230">
        <v>6</v>
      </c>
      <c r="I124" s="231"/>
      <c r="J124" s="232">
        <f>ROUND(I124*H124,2)</f>
        <v>0</v>
      </c>
      <c r="K124" s="233"/>
      <c r="L124" s="234"/>
      <c r="M124" s="235" t="s">
        <v>19</v>
      </c>
      <c r="N124" s="236" t="s">
        <v>46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1043</v>
      </c>
      <c r="AT124" s="219" t="s">
        <v>212</v>
      </c>
      <c r="AU124" s="219" t="s">
        <v>162</v>
      </c>
      <c r="AY124" s="19" t="s">
        <v>147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83</v>
      </c>
      <c r="BK124" s="220">
        <f>ROUND(I124*H124,2)</f>
        <v>0</v>
      </c>
      <c r="BL124" s="19" t="s">
        <v>1043</v>
      </c>
      <c r="BM124" s="219" t="s">
        <v>2041</v>
      </c>
    </row>
    <row r="125" s="13" customFormat="1">
      <c r="A125" s="13"/>
      <c r="B125" s="237"/>
      <c r="C125" s="238"/>
      <c r="D125" s="239" t="s">
        <v>217</v>
      </c>
      <c r="E125" s="258" t="s">
        <v>19</v>
      </c>
      <c r="F125" s="240" t="s">
        <v>2042</v>
      </c>
      <c r="G125" s="238"/>
      <c r="H125" s="241">
        <v>6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217</v>
      </c>
      <c r="AU125" s="247" t="s">
        <v>162</v>
      </c>
      <c r="AV125" s="13" t="s">
        <v>85</v>
      </c>
      <c r="AW125" s="13" t="s">
        <v>37</v>
      </c>
      <c r="AX125" s="13" t="s">
        <v>75</v>
      </c>
      <c r="AY125" s="247" t="s">
        <v>147</v>
      </c>
    </row>
    <row r="126" s="15" customFormat="1">
      <c r="A126" s="15"/>
      <c r="B126" s="259"/>
      <c r="C126" s="260"/>
      <c r="D126" s="239" t="s">
        <v>217</v>
      </c>
      <c r="E126" s="261" t="s">
        <v>19</v>
      </c>
      <c r="F126" s="262" t="s">
        <v>233</v>
      </c>
      <c r="G126" s="260"/>
      <c r="H126" s="263">
        <v>6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9" t="s">
        <v>217</v>
      </c>
      <c r="AU126" s="269" t="s">
        <v>162</v>
      </c>
      <c r="AV126" s="15" t="s">
        <v>153</v>
      </c>
      <c r="AW126" s="15" t="s">
        <v>37</v>
      </c>
      <c r="AX126" s="15" t="s">
        <v>83</v>
      </c>
      <c r="AY126" s="269" t="s">
        <v>147</v>
      </c>
    </row>
    <row r="127" s="2" customFormat="1" ht="21.75" customHeight="1">
      <c r="A127" s="40"/>
      <c r="B127" s="41"/>
      <c r="C127" s="226" t="s">
        <v>964</v>
      </c>
      <c r="D127" s="226" t="s">
        <v>212</v>
      </c>
      <c r="E127" s="227" t="s">
        <v>2043</v>
      </c>
      <c r="F127" s="228" t="s">
        <v>2044</v>
      </c>
      <c r="G127" s="229" t="s">
        <v>2040</v>
      </c>
      <c r="H127" s="230">
        <v>6</v>
      </c>
      <c r="I127" s="231"/>
      <c r="J127" s="232">
        <f>ROUND(I127*H127,2)</f>
        <v>0</v>
      </c>
      <c r="K127" s="233"/>
      <c r="L127" s="234"/>
      <c r="M127" s="235" t="s">
        <v>19</v>
      </c>
      <c r="N127" s="236" t="s">
        <v>46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1043</v>
      </c>
      <c r="AT127" s="219" t="s">
        <v>212</v>
      </c>
      <c r="AU127" s="219" t="s">
        <v>162</v>
      </c>
      <c r="AY127" s="19" t="s">
        <v>147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83</v>
      </c>
      <c r="BK127" s="220">
        <f>ROUND(I127*H127,2)</f>
        <v>0</v>
      </c>
      <c r="BL127" s="19" t="s">
        <v>1043</v>
      </c>
      <c r="BM127" s="219" t="s">
        <v>2045</v>
      </c>
    </row>
    <row r="128" s="13" customFormat="1">
      <c r="A128" s="13"/>
      <c r="B128" s="237"/>
      <c r="C128" s="238"/>
      <c r="D128" s="239" t="s">
        <v>217</v>
      </c>
      <c r="E128" s="258" t="s">
        <v>19</v>
      </c>
      <c r="F128" s="240" t="s">
        <v>176</v>
      </c>
      <c r="G128" s="238"/>
      <c r="H128" s="241">
        <v>6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7" t="s">
        <v>217</v>
      </c>
      <c r="AU128" s="247" t="s">
        <v>162</v>
      </c>
      <c r="AV128" s="13" t="s">
        <v>85</v>
      </c>
      <c r="AW128" s="13" t="s">
        <v>37</v>
      </c>
      <c r="AX128" s="13" t="s">
        <v>75</v>
      </c>
      <c r="AY128" s="247" t="s">
        <v>147</v>
      </c>
    </row>
    <row r="129" s="15" customFormat="1">
      <c r="A129" s="15"/>
      <c r="B129" s="259"/>
      <c r="C129" s="260"/>
      <c r="D129" s="239" t="s">
        <v>217</v>
      </c>
      <c r="E129" s="261" t="s">
        <v>19</v>
      </c>
      <c r="F129" s="262" t="s">
        <v>233</v>
      </c>
      <c r="G129" s="260"/>
      <c r="H129" s="263">
        <v>6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9" t="s">
        <v>217</v>
      </c>
      <c r="AU129" s="269" t="s">
        <v>162</v>
      </c>
      <c r="AV129" s="15" t="s">
        <v>153</v>
      </c>
      <c r="AW129" s="15" t="s">
        <v>37</v>
      </c>
      <c r="AX129" s="15" t="s">
        <v>83</v>
      </c>
      <c r="AY129" s="269" t="s">
        <v>147</v>
      </c>
    </row>
    <row r="130" s="2" customFormat="1" ht="21.75" customHeight="1">
      <c r="A130" s="40"/>
      <c r="B130" s="41"/>
      <c r="C130" s="226" t="s">
        <v>1714</v>
      </c>
      <c r="D130" s="226" t="s">
        <v>212</v>
      </c>
      <c r="E130" s="227" t="s">
        <v>2046</v>
      </c>
      <c r="F130" s="228" t="s">
        <v>2047</v>
      </c>
      <c r="G130" s="229" t="s">
        <v>1696</v>
      </c>
      <c r="H130" s="230">
        <v>3</v>
      </c>
      <c r="I130" s="231"/>
      <c r="J130" s="232">
        <f>ROUND(I130*H130,2)</f>
        <v>0</v>
      </c>
      <c r="K130" s="233"/>
      <c r="L130" s="234"/>
      <c r="M130" s="235" t="s">
        <v>19</v>
      </c>
      <c r="N130" s="236" t="s">
        <v>46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1043</v>
      </c>
      <c r="AT130" s="219" t="s">
        <v>212</v>
      </c>
      <c r="AU130" s="219" t="s">
        <v>162</v>
      </c>
      <c r="AY130" s="19" t="s">
        <v>147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83</v>
      </c>
      <c r="BK130" s="220">
        <f>ROUND(I130*H130,2)</f>
        <v>0</v>
      </c>
      <c r="BL130" s="19" t="s">
        <v>1043</v>
      </c>
      <c r="BM130" s="219" t="s">
        <v>2048</v>
      </c>
    </row>
    <row r="131" s="13" customFormat="1">
      <c r="A131" s="13"/>
      <c r="B131" s="237"/>
      <c r="C131" s="238"/>
      <c r="D131" s="239" t="s">
        <v>217</v>
      </c>
      <c r="E131" s="258" t="s">
        <v>19</v>
      </c>
      <c r="F131" s="240" t="s">
        <v>162</v>
      </c>
      <c r="G131" s="238"/>
      <c r="H131" s="241">
        <v>3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217</v>
      </c>
      <c r="AU131" s="247" t="s">
        <v>162</v>
      </c>
      <c r="AV131" s="13" t="s">
        <v>85</v>
      </c>
      <c r="AW131" s="13" t="s">
        <v>37</v>
      </c>
      <c r="AX131" s="13" t="s">
        <v>75</v>
      </c>
      <c r="AY131" s="247" t="s">
        <v>147</v>
      </c>
    </row>
    <row r="132" s="15" customFormat="1">
      <c r="A132" s="15"/>
      <c r="B132" s="259"/>
      <c r="C132" s="260"/>
      <c r="D132" s="239" t="s">
        <v>217</v>
      </c>
      <c r="E132" s="261" t="s">
        <v>19</v>
      </c>
      <c r="F132" s="262" t="s">
        <v>233</v>
      </c>
      <c r="G132" s="260"/>
      <c r="H132" s="263">
        <v>3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9" t="s">
        <v>217</v>
      </c>
      <c r="AU132" s="269" t="s">
        <v>162</v>
      </c>
      <c r="AV132" s="15" t="s">
        <v>153</v>
      </c>
      <c r="AW132" s="15" t="s">
        <v>37</v>
      </c>
      <c r="AX132" s="15" t="s">
        <v>83</v>
      </c>
      <c r="AY132" s="269" t="s">
        <v>147</v>
      </c>
    </row>
    <row r="133" s="2" customFormat="1" ht="24.15" customHeight="1">
      <c r="A133" s="40"/>
      <c r="B133" s="41"/>
      <c r="C133" s="207" t="s">
        <v>225</v>
      </c>
      <c r="D133" s="207" t="s">
        <v>149</v>
      </c>
      <c r="E133" s="208" t="s">
        <v>2049</v>
      </c>
      <c r="F133" s="209" t="s">
        <v>2050</v>
      </c>
      <c r="G133" s="210" t="s">
        <v>278</v>
      </c>
      <c r="H133" s="211">
        <v>25.5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46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964</v>
      </c>
      <c r="AT133" s="219" t="s">
        <v>149</v>
      </c>
      <c r="AU133" s="219" t="s">
        <v>162</v>
      </c>
      <c r="AY133" s="19" t="s">
        <v>147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83</v>
      </c>
      <c r="BK133" s="220">
        <f>ROUND(I133*H133,2)</f>
        <v>0</v>
      </c>
      <c r="BL133" s="19" t="s">
        <v>964</v>
      </c>
      <c r="BM133" s="219" t="s">
        <v>2051</v>
      </c>
    </row>
    <row r="134" s="13" customFormat="1">
      <c r="A134" s="13"/>
      <c r="B134" s="237"/>
      <c r="C134" s="238"/>
      <c r="D134" s="239" t="s">
        <v>217</v>
      </c>
      <c r="E134" s="258" t="s">
        <v>19</v>
      </c>
      <c r="F134" s="240" t="s">
        <v>2023</v>
      </c>
      <c r="G134" s="238"/>
      <c r="H134" s="241">
        <v>25.5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7" t="s">
        <v>217</v>
      </c>
      <c r="AU134" s="247" t="s">
        <v>162</v>
      </c>
      <c r="AV134" s="13" t="s">
        <v>85</v>
      </c>
      <c r="AW134" s="13" t="s">
        <v>37</v>
      </c>
      <c r="AX134" s="13" t="s">
        <v>83</v>
      </c>
      <c r="AY134" s="247" t="s">
        <v>147</v>
      </c>
    </row>
    <row r="135" s="2" customFormat="1" ht="24.15" customHeight="1">
      <c r="A135" s="40"/>
      <c r="B135" s="41"/>
      <c r="C135" s="226" t="s">
        <v>234</v>
      </c>
      <c r="D135" s="226" t="s">
        <v>212</v>
      </c>
      <c r="E135" s="227" t="s">
        <v>2052</v>
      </c>
      <c r="F135" s="228" t="s">
        <v>2053</v>
      </c>
      <c r="G135" s="229" t="s">
        <v>278</v>
      </c>
      <c r="H135" s="230">
        <v>30</v>
      </c>
      <c r="I135" s="231"/>
      <c r="J135" s="232">
        <f>ROUND(I135*H135,2)</f>
        <v>0</v>
      </c>
      <c r="K135" s="233"/>
      <c r="L135" s="234"/>
      <c r="M135" s="235" t="s">
        <v>19</v>
      </c>
      <c r="N135" s="236" t="s">
        <v>46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1043</v>
      </c>
      <c r="AT135" s="219" t="s">
        <v>212</v>
      </c>
      <c r="AU135" s="219" t="s">
        <v>162</v>
      </c>
      <c r="AY135" s="19" t="s">
        <v>147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83</v>
      </c>
      <c r="BK135" s="220">
        <f>ROUND(I135*H135,2)</f>
        <v>0</v>
      </c>
      <c r="BL135" s="19" t="s">
        <v>1043</v>
      </c>
      <c r="BM135" s="219" t="s">
        <v>2054</v>
      </c>
    </row>
    <row r="136" s="13" customFormat="1">
      <c r="A136" s="13"/>
      <c r="B136" s="237"/>
      <c r="C136" s="238"/>
      <c r="D136" s="239" t="s">
        <v>217</v>
      </c>
      <c r="E136" s="258" t="s">
        <v>19</v>
      </c>
      <c r="F136" s="240" t="s">
        <v>2055</v>
      </c>
      <c r="G136" s="238"/>
      <c r="H136" s="241">
        <v>30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217</v>
      </c>
      <c r="AU136" s="247" t="s">
        <v>162</v>
      </c>
      <c r="AV136" s="13" t="s">
        <v>85</v>
      </c>
      <c r="AW136" s="13" t="s">
        <v>37</v>
      </c>
      <c r="AX136" s="13" t="s">
        <v>75</v>
      </c>
      <c r="AY136" s="247" t="s">
        <v>147</v>
      </c>
    </row>
    <row r="137" s="15" customFormat="1">
      <c r="A137" s="15"/>
      <c r="B137" s="259"/>
      <c r="C137" s="260"/>
      <c r="D137" s="239" t="s">
        <v>217</v>
      </c>
      <c r="E137" s="261" t="s">
        <v>19</v>
      </c>
      <c r="F137" s="262" t="s">
        <v>233</v>
      </c>
      <c r="G137" s="260"/>
      <c r="H137" s="263">
        <v>30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9" t="s">
        <v>217</v>
      </c>
      <c r="AU137" s="269" t="s">
        <v>162</v>
      </c>
      <c r="AV137" s="15" t="s">
        <v>153</v>
      </c>
      <c r="AW137" s="15" t="s">
        <v>37</v>
      </c>
      <c r="AX137" s="15" t="s">
        <v>83</v>
      </c>
      <c r="AY137" s="269" t="s">
        <v>147</v>
      </c>
    </row>
    <row r="138" s="2" customFormat="1" ht="21.75" customHeight="1">
      <c r="A138" s="40"/>
      <c r="B138" s="41"/>
      <c r="C138" s="207" t="s">
        <v>241</v>
      </c>
      <c r="D138" s="207" t="s">
        <v>149</v>
      </c>
      <c r="E138" s="208" t="s">
        <v>2056</v>
      </c>
      <c r="F138" s="209" t="s">
        <v>2057</v>
      </c>
      <c r="G138" s="210" t="s">
        <v>772</v>
      </c>
      <c r="H138" s="211">
        <v>4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46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964</v>
      </c>
      <c r="AT138" s="219" t="s">
        <v>149</v>
      </c>
      <c r="AU138" s="219" t="s">
        <v>162</v>
      </c>
      <c r="AY138" s="19" t="s">
        <v>147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83</v>
      </c>
      <c r="BK138" s="220">
        <f>ROUND(I138*H138,2)</f>
        <v>0</v>
      </c>
      <c r="BL138" s="19" t="s">
        <v>964</v>
      </c>
      <c r="BM138" s="219" t="s">
        <v>2058</v>
      </c>
    </row>
    <row r="139" s="13" customFormat="1">
      <c r="A139" s="13"/>
      <c r="B139" s="237"/>
      <c r="C139" s="238"/>
      <c r="D139" s="239" t="s">
        <v>217</v>
      </c>
      <c r="E139" s="258" t="s">
        <v>19</v>
      </c>
      <c r="F139" s="240" t="s">
        <v>153</v>
      </c>
      <c r="G139" s="238"/>
      <c r="H139" s="241">
        <v>4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217</v>
      </c>
      <c r="AU139" s="247" t="s">
        <v>162</v>
      </c>
      <c r="AV139" s="13" t="s">
        <v>85</v>
      </c>
      <c r="AW139" s="13" t="s">
        <v>37</v>
      </c>
      <c r="AX139" s="13" t="s">
        <v>83</v>
      </c>
      <c r="AY139" s="247" t="s">
        <v>147</v>
      </c>
    </row>
    <row r="140" s="2" customFormat="1" ht="16.5" customHeight="1">
      <c r="A140" s="40"/>
      <c r="B140" s="41"/>
      <c r="C140" s="226" t="s">
        <v>7</v>
      </c>
      <c r="D140" s="226" t="s">
        <v>212</v>
      </c>
      <c r="E140" s="227" t="s">
        <v>1807</v>
      </c>
      <c r="F140" s="228" t="s">
        <v>1808</v>
      </c>
      <c r="G140" s="229" t="s">
        <v>772</v>
      </c>
      <c r="H140" s="230">
        <v>4</v>
      </c>
      <c r="I140" s="231"/>
      <c r="J140" s="232">
        <f>ROUND(I140*H140,2)</f>
        <v>0</v>
      </c>
      <c r="K140" s="233"/>
      <c r="L140" s="234"/>
      <c r="M140" s="235" t="s">
        <v>19</v>
      </c>
      <c r="N140" s="236" t="s">
        <v>46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186</v>
      </c>
      <c r="AT140" s="219" t="s">
        <v>212</v>
      </c>
      <c r="AU140" s="219" t="s">
        <v>162</v>
      </c>
      <c r="AY140" s="19" t="s">
        <v>147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83</v>
      </c>
      <c r="BK140" s="220">
        <f>ROUND(I140*H140,2)</f>
        <v>0</v>
      </c>
      <c r="BL140" s="19" t="s">
        <v>153</v>
      </c>
      <c r="BM140" s="219" t="s">
        <v>2059</v>
      </c>
    </row>
    <row r="141" s="13" customFormat="1">
      <c r="A141" s="13"/>
      <c r="B141" s="237"/>
      <c r="C141" s="238"/>
      <c r="D141" s="239" t="s">
        <v>217</v>
      </c>
      <c r="E141" s="258" t="s">
        <v>19</v>
      </c>
      <c r="F141" s="240" t="s">
        <v>153</v>
      </c>
      <c r="G141" s="238"/>
      <c r="H141" s="241">
        <v>4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217</v>
      </c>
      <c r="AU141" s="247" t="s">
        <v>162</v>
      </c>
      <c r="AV141" s="13" t="s">
        <v>85</v>
      </c>
      <c r="AW141" s="13" t="s">
        <v>37</v>
      </c>
      <c r="AX141" s="13" t="s">
        <v>75</v>
      </c>
      <c r="AY141" s="247" t="s">
        <v>147</v>
      </c>
    </row>
    <row r="142" s="15" customFormat="1">
      <c r="A142" s="15"/>
      <c r="B142" s="259"/>
      <c r="C142" s="260"/>
      <c r="D142" s="239" t="s">
        <v>217</v>
      </c>
      <c r="E142" s="261" t="s">
        <v>19</v>
      </c>
      <c r="F142" s="262" t="s">
        <v>233</v>
      </c>
      <c r="G142" s="260"/>
      <c r="H142" s="263">
        <v>4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9" t="s">
        <v>217</v>
      </c>
      <c r="AU142" s="269" t="s">
        <v>162</v>
      </c>
      <c r="AV142" s="15" t="s">
        <v>153</v>
      </c>
      <c r="AW142" s="15" t="s">
        <v>37</v>
      </c>
      <c r="AX142" s="15" t="s">
        <v>83</v>
      </c>
      <c r="AY142" s="269" t="s">
        <v>147</v>
      </c>
    </row>
    <row r="143" s="2" customFormat="1" ht="16.5" customHeight="1">
      <c r="A143" s="40"/>
      <c r="B143" s="41"/>
      <c r="C143" s="207" t="s">
        <v>975</v>
      </c>
      <c r="D143" s="207" t="s">
        <v>149</v>
      </c>
      <c r="E143" s="208" t="s">
        <v>2060</v>
      </c>
      <c r="F143" s="209" t="s">
        <v>2061</v>
      </c>
      <c r="G143" s="210" t="s">
        <v>772</v>
      </c>
      <c r="H143" s="211">
        <v>8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46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964</v>
      </c>
      <c r="AT143" s="219" t="s">
        <v>149</v>
      </c>
      <c r="AU143" s="219" t="s">
        <v>162</v>
      </c>
      <c r="AY143" s="19" t="s">
        <v>147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83</v>
      </c>
      <c r="BK143" s="220">
        <f>ROUND(I143*H143,2)</f>
        <v>0</v>
      </c>
      <c r="BL143" s="19" t="s">
        <v>964</v>
      </c>
      <c r="BM143" s="219" t="s">
        <v>2062</v>
      </c>
    </row>
    <row r="144" s="13" customFormat="1">
      <c r="A144" s="13"/>
      <c r="B144" s="237"/>
      <c r="C144" s="238"/>
      <c r="D144" s="239" t="s">
        <v>217</v>
      </c>
      <c r="E144" s="258" t="s">
        <v>19</v>
      </c>
      <c r="F144" s="240" t="s">
        <v>186</v>
      </c>
      <c r="G144" s="238"/>
      <c r="H144" s="241">
        <v>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217</v>
      </c>
      <c r="AU144" s="247" t="s">
        <v>162</v>
      </c>
      <c r="AV144" s="13" t="s">
        <v>85</v>
      </c>
      <c r="AW144" s="13" t="s">
        <v>37</v>
      </c>
      <c r="AX144" s="13" t="s">
        <v>83</v>
      </c>
      <c r="AY144" s="247" t="s">
        <v>147</v>
      </c>
    </row>
    <row r="145" s="2" customFormat="1" ht="16.5" customHeight="1">
      <c r="A145" s="40"/>
      <c r="B145" s="41"/>
      <c r="C145" s="226" t="s">
        <v>1734</v>
      </c>
      <c r="D145" s="226" t="s">
        <v>212</v>
      </c>
      <c r="E145" s="227" t="s">
        <v>2063</v>
      </c>
      <c r="F145" s="228" t="s">
        <v>2064</v>
      </c>
      <c r="G145" s="229" t="s">
        <v>772</v>
      </c>
      <c r="H145" s="230">
        <v>8</v>
      </c>
      <c r="I145" s="231"/>
      <c r="J145" s="232">
        <f>ROUND(I145*H145,2)</f>
        <v>0</v>
      </c>
      <c r="K145" s="233"/>
      <c r="L145" s="234"/>
      <c r="M145" s="235" t="s">
        <v>19</v>
      </c>
      <c r="N145" s="236" t="s">
        <v>46</v>
      </c>
      <c r="O145" s="86"/>
      <c r="P145" s="217">
        <f>O145*H145</f>
        <v>0</v>
      </c>
      <c r="Q145" s="217">
        <v>0.00012</v>
      </c>
      <c r="R145" s="217">
        <f>Q145*H145</f>
        <v>0.00096000000000000002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186</v>
      </c>
      <c r="AT145" s="219" t="s">
        <v>212</v>
      </c>
      <c r="AU145" s="219" t="s">
        <v>162</v>
      </c>
      <c r="AY145" s="19" t="s">
        <v>147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83</v>
      </c>
      <c r="BK145" s="220">
        <f>ROUND(I145*H145,2)</f>
        <v>0</v>
      </c>
      <c r="BL145" s="19" t="s">
        <v>153</v>
      </c>
      <c r="BM145" s="219" t="s">
        <v>2065</v>
      </c>
    </row>
    <row r="146" s="13" customFormat="1">
      <c r="A146" s="13"/>
      <c r="B146" s="237"/>
      <c r="C146" s="238"/>
      <c r="D146" s="239" t="s">
        <v>217</v>
      </c>
      <c r="E146" s="258" t="s">
        <v>19</v>
      </c>
      <c r="F146" s="240" t="s">
        <v>186</v>
      </c>
      <c r="G146" s="238"/>
      <c r="H146" s="241">
        <v>8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217</v>
      </c>
      <c r="AU146" s="247" t="s">
        <v>162</v>
      </c>
      <c r="AV146" s="13" t="s">
        <v>85</v>
      </c>
      <c r="AW146" s="13" t="s">
        <v>37</v>
      </c>
      <c r="AX146" s="13" t="s">
        <v>75</v>
      </c>
      <c r="AY146" s="247" t="s">
        <v>147</v>
      </c>
    </row>
    <row r="147" s="15" customFormat="1">
      <c r="A147" s="15"/>
      <c r="B147" s="259"/>
      <c r="C147" s="260"/>
      <c r="D147" s="239" t="s">
        <v>217</v>
      </c>
      <c r="E147" s="261" t="s">
        <v>19</v>
      </c>
      <c r="F147" s="262" t="s">
        <v>233</v>
      </c>
      <c r="G147" s="260"/>
      <c r="H147" s="263">
        <v>8</v>
      </c>
      <c r="I147" s="264"/>
      <c r="J147" s="260"/>
      <c r="K147" s="260"/>
      <c r="L147" s="265"/>
      <c r="M147" s="279"/>
      <c r="N147" s="280"/>
      <c r="O147" s="280"/>
      <c r="P147" s="280"/>
      <c r="Q147" s="280"/>
      <c r="R147" s="280"/>
      <c r="S147" s="280"/>
      <c r="T147" s="28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217</v>
      </c>
      <c r="AU147" s="269" t="s">
        <v>162</v>
      </c>
      <c r="AV147" s="15" t="s">
        <v>153</v>
      </c>
      <c r="AW147" s="15" t="s">
        <v>37</v>
      </c>
      <c r="AX147" s="15" t="s">
        <v>83</v>
      </c>
      <c r="AY147" s="269" t="s">
        <v>147</v>
      </c>
    </row>
    <row r="148" s="2" customFormat="1" ht="6.96" customHeight="1">
      <c r="A148" s="40"/>
      <c r="B148" s="61"/>
      <c r="C148" s="62"/>
      <c r="D148" s="62"/>
      <c r="E148" s="62"/>
      <c r="F148" s="62"/>
      <c r="G148" s="62"/>
      <c r="H148" s="62"/>
      <c r="I148" s="62"/>
      <c r="J148" s="62"/>
      <c r="K148" s="62"/>
      <c r="L148" s="46"/>
      <c r="M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</row>
  </sheetData>
  <sheetProtection sheet="1" autoFilter="0" formatColumns="0" formatRows="0" objects="1" scenarios="1" spinCount="100000" saltValue="9YuxWJuTqkxkw+tuxqLuEJysGFWYzXavpbyzwIyU7DXKuvAnc4/JhtWxc1SIhyUzMggYX8a1uW8qPNpRNvOjQQ==" hashValue="7D5yyWh9MjTjJPpkvxLpiR47Q4XZuYcI9GswlFM12YBsqavhHJw+4L1L7kdsdZKWAW0H6+st4dQUjvdpjnoS5g==" algorithmName="SHA-512" password="CC35"/>
  <autoFilter ref="C83:K14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7" r:id="rId1" display="https://podminky.urs.cz/item/CS_URS_2023_02/741421813"/>
    <hyperlink ref="F102" r:id="rId2" display="https://podminky.urs.cz/item/CS_URS_2023_02/741421823"/>
    <hyperlink ref="F105" r:id="rId3" display="https://podminky.urs.cz/item/CS_URS_2023_02/741421843"/>
    <hyperlink ref="F108" r:id="rId4" display="https://podminky.urs.cz/item/CS_URS_2023_02/741421861"/>
    <hyperlink ref="F111" r:id="rId5" display="https://podminky.urs.cz/item/CS_URS_2023_02/74142187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OA Vlašim – Dokončení PD – Revitalizace obvodového pláště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2066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104</v>
      </c>
      <c r="G12" s="40"/>
      <c r="H12" s="40"/>
      <c r="I12" s="134" t="s">
        <v>23</v>
      </c>
      <c r="J12" s="139" t="str">
        <f>'Rekapitulace stavby'!AN8</f>
        <v>19. 10. 2023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104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ROUND(J97,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ROUND((SUM(BE97:BE593)),  2)</f>
        <v>0</v>
      </c>
      <c r="G33" s="40"/>
      <c r="H33" s="40"/>
      <c r="I33" s="150">
        <v>0.20999999999999999</v>
      </c>
      <c r="J33" s="149">
        <f>ROUND(((SUM(BE97:BE593))*I33),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ROUND((SUM(BF97:BF593)),  2)</f>
        <v>0</v>
      </c>
      <c r="G34" s="40"/>
      <c r="H34" s="40"/>
      <c r="I34" s="150">
        <v>0.12</v>
      </c>
      <c r="J34" s="149">
        <f>ROUND(((SUM(BF97:BF593))*I34),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ROUND((SUM(BG97:BG593)),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ROUND((SUM(BH97:BH593)),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ROUND((SUM(BI97:BI593)),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OA Vlašim – Dokončení PD – Revitalizace obvodového pláště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 03 - Budova Obchodní akademie - přístavba na p.p.č.2768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Obchodní akademie, Vlašim</v>
      </c>
      <c r="G52" s="42"/>
      <c r="H52" s="42"/>
      <c r="I52" s="34" t="s">
        <v>23</v>
      </c>
      <c r="J52" s="74" t="str">
        <f>IF(J12="","",J12)</f>
        <v>19. 10. 2023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Obchodní akademie, Vlašim</v>
      </c>
      <c r="G54" s="42"/>
      <c r="H54" s="42"/>
      <c r="I54" s="34" t="s">
        <v>33</v>
      </c>
      <c r="J54" s="38" t="str">
        <f>E21</f>
        <v xml:space="preserve">Saffron  Universe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Saffron  Universe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109</v>
      </c>
      <c r="E60" s="170"/>
      <c r="F60" s="170"/>
      <c r="G60" s="170"/>
      <c r="H60" s="170"/>
      <c r="I60" s="170"/>
      <c r="J60" s="171">
        <f>J98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2067</v>
      </c>
      <c r="E61" s="176"/>
      <c r="F61" s="176"/>
      <c r="G61" s="176"/>
      <c r="H61" s="176"/>
      <c r="I61" s="176"/>
      <c r="J61" s="177">
        <f>J99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111</v>
      </c>
      <c r="E62" s="176"/>
      <c r="F62" s="176"/>
      <c r="G62" s="176"/>
      <c r="H62" s="176"/>
      <c r="I62" s="176"/>
      <c r="J62" s="177">
        <f>J114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2068</v>
      </c>
      <c r="E63" s="176"/>
      <c r="F63" s="176"/>
      <c r="G63" s="176"/>
      <c r="H63" s="176"/>
      <c r="I63" s="176"/>
      <c r="J63" s="177">
        <f>J139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2069</v>
      </c>
      <c r="E64" s="176"/>
      <c r="F64" s="176"/>
      <c r="G64" s="176"/>
      <c r="H64" s="176"/>
      <c r="I64" s="176"/>
      <c r="J64" s="177">
        <f>J171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112</v>
      </c>
      <c r="E65" s="176"/>
      <c r="F65" s="176"/>
      <c r="G65" s="176"/>
      <c r="H65" s="176"/>
      <c r="I65" s="176"/>
      <c r="J65" s="177">
        <f>J176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113</v>
      </c>
      <c r="E66" s="176"/>
      <c r="F66" s="176"/>
      <c r="G66" s="176"/>
      <c r="H66" s="176"/>
      <c r="I66" s="176"/>
      <c r="J66" s="177">
        <f>J349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114</v>
      </c>
      <c r="E67" s="176"/>
      <c r="F67" s="176"/>
      <c r="G67" s="176"/>
      <c r="H67" s="176"/>
      <c r="I67" s="176"/>
      <c r="J67" s="177">
        <f>J353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116</v>
      </c>
      <c r="E68" s="176"/>
      <c r="F68" s="176"/>
      <c r="G68" s="176"/>
      <c r="H68" s="176"/>
      <c r="I68" s="176"/>
      <c r="J68" s="177">
        <f>J401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117</v>
      </c>
      <c r="E69" s="176"/>
      <c r="F69" s="176"/>
      <c r="G69" s="176"/>
      <c r="H69" s="176"/>
      <c r="I69" s="176"/>
      <c r="J69" s="177">
        <f>J421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7"/>
      <c r="C70" s="168"/>
      <c r="D70" s="169" t="s">
        <v>118</v>
      </c>
      <c r="E70" s="170"/>
      <c r="F70" s="170"/>
      <c r="G70" s="170"/>
      <c r="H70" s="170"/>
      <c r="I70" s="170"/>
      <c r="J70" s="171">
        <f>J424</f>
        <v>0</v>
      </c>
      <c r="K70" s="168"/>
      <c r="L70" s="17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3"/>
      <c r="C71" s="174"/>
      <c r="D71" s="175" t="s">
        <v>119</v>
      </c>
      <c r="E71" s="176"/>
      <c r="F71" s="176"/>
      <c r="G71" s="176"/>
      <c r="H71" s="176"/>
      <c r="I71" s="176"/>
      <c r="J71" s="177">
        <f>J425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120</v>
      </c>
      <c r="E72" s="176"/>
      <c r="F72" s="176"/>
      <c r="G72" s="176"/>
      <c r="H72" s="176"/>
      <c r="I72" s="176"/>
      <c r="J72" s="177">
        <f>J486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121</v>
      </c>
      <c r="E73" s="176"/>
      <c r="F73" s="176"/>
      <c r="G73" s="176"/>
      <c r="H73" s="176"/>
      <c r="I73" s="176"/>
      <c r="J73" s="177">
        <f>J515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122</v>
      </c>
      <c r="E74" s="176"/>
      <c r="F74" s="176"/>
      <c r="G74" s="176"/>
      <c r="H74" s="176"/>
      <c r="I74" s="176"/>
      <c r="J74" s="177">
        <f>J518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125</v>
      </c>
      <c r="E75" s="176"/>
      <c r="F75" s="176"/>
      <c r="G75" s="176"/>
      <c r="H75" s="176"/>
      <c r="I75" s="176"/>
      <c r="J75" s="177">
        <f>J528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126</v>
      </c>
      <c r="E76" s="176"/>
      <c r="F76" s="176"/>
      <c r="G76" s="176"/>
      <c r="H76" s="176"/>
      <c r="I76" s="176"/>
      <c r="J76" s="177">
        <f>J551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128</v>
      </c>
      <c r="E77" s="176"/>
      <c r="F77" s="176"/>
      <c r="G77" s="176"/>
      <c r="H77" s="176"/>
      <c r="I77" s="176"/>
      <c r="J77" s="177">
        <f>J575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132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62" t="str">
        <f>E7</f>
        <v>OA Vlašim – Dokončení PD – Revitalizace obvodového pláště</v>
      </c>
      <c r="F87" s="34"/>
      <c r="G87" s="34"/>
      <c r="H87" s="34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102</v>
      </c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30" customHeight="1">
      <c r="A89" s="40"/>
      <c r="B89" s="41"/>
      <c r="C89" s="42"/>
      <c r="D89" s="42"/>
      <c r="E89" s="71" t="str">
        <f>E9</f>
        <v>SO 03 - Budova Obchodní akademie - přístavba na p.p.č.2768</v>
      </c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>Obchodní akademie, Vlašim</v>
      </c>
      <c r="G91" s="42"/>
      <c r="H91" s="42"/>
      <c r="I91" s="34" t="s">
        <v>23</v>
      </c>
      <c r="J91" s="74" t="str">
        <f>IF(J12="","",J12)</f>
        <v>19. 10. 2023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25</v>
      </c>
      <c r="D93" s="42"/>
      <c r="E93" s="42"/>
      <c r="F93" s="29" t="str">
        <f>E15</f>
        <v>Obchodní akademie, Vlašim</v>
      </c>
      <c r="G93" s="42"/>
      <c r="H93" s="42"/>
      <c r="I93" s="34" t="s">
        <v>33</v>
      </c>
      <c r="J93" s="38" t="str">
        <f>E21</f>
        <v xml:space="preserve">Saffron  Universe s.r.o.</v>
      </c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5.65" customHeight="1">
      <c r="A94" s="40"/>
      <c r="B94" s="41"/>
      <c r="C94" s="34" t="s">
        <v>31</v>
      </c>
      <c r="D94" s="42"/>
      <c r="E94" s="42"/>
      <c r="F94" s="29" t="str">
        <f>IF(E18="","",E18)</f>
        <v>Vyplň údaj</v>
      </c>
      <c r="G94" s="42"/>
      <c r="H94" s="42"/>
      <c r="I94" s="34" t="s">
        <v>38</v>
      </c>
      <c r="J94" s="38" t="str">
        <f>E24</f>
        <v xml:space="preserve">Saffron  Universe s.r.o.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79"/>
      <c r="B96" s="180"/>
      <c r="C96" s="181" t="s">
        <v>133</v>
      </c>
      <c r="D96" s="182" t="s">
        <v>60</v>
      </c>
      <c r="E96" s="182" t="s">
        <v>56</v>
      </c>
      <c r="F96" s="182" t="s">
        <v>57</v>
      </c>
      <c r="G96" s="182" t="s">
        <v>134</v>
      </c>
      <c r="H96" s="182" t="s">
        <v>135</v>
      </c>
      <c r="I96" s="182" t="s">
        <v>136</v>
      </c>
      <c r="J96" s="183" t="s">
        <v>107</v>
      </c>
      <c r="K96" s="184" t="s">
        <v>137</v>
      </c>
      <c r="L96" s="185"/>
      <c r="M96" s="94" t="s">
        <v>19</v>
      </c>
      <c r="N96" s="95" t="s">
        <v>45</v>
      </c>
      <c r="O96" s="95" t="s">
        <v>138</v>
      </c>
      <c r="P96" s="95" t="s">
        <v>139</v>
      </c>
      <c r="Q96" s="95" t="s">
        <v>140</v>
      </c>
      <c r="R96" s="95" t="s">
        <v>141</v>
      </c>
      <c r="S96" s="95" t="s">
        <v>142</v>
      </c>
      <c r="T96" s="96" t="s">
        <v>143</v>
      </c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</row>
    <row r="97" s="2" customFormat="1" ht="22.8" customHeight="1">
      <c r="A97" s="40"/>
      <c r="B97" s="41"/>
      <c r="C97" s="101" t="s">
        <v>144</v>
      </c>
      <c r="D97" s="42"/>
      <c r="E97" s="42"/>
      <c r="F97" s="42"/>
      <c r="G97" s="42"/>
      <c r="H97" s="42"/>
      <c r="I97" s="42"/>
      <c r="J97" s="186">
        <f>BK97</f>
        <v>0</v>
      </c>
      <c r="K97" s="42"/>
      <c r="L97" s="46"/>
      <c r="M97" s="97"/>
      <c r="N97" s="187"/>
      <c r="O97" s="98"/>
      <c r="P97" s="188">
        <f>P98+P424</f>
        <v>0</v>
      </c>
      <c r="Q97" s="98"/>
      <c r="R97" s="188">
        <f>R98+R424</f>
        <v>46.067484219999997</v>
      </c>
      <c r="S97" s="98"/>
      <c r="T97" s="189">
        <f>T98+T424</f>
        <v>14.205542100000002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74</v>
      </c>
      <c r="AU97" s="19" t="s">
        <v>108</v>
      </c>
      <c r="BK97" s="190">
        <f>BK98+BK424</f>
        <v>0</v>
      </c>
    </row>
    <row r="98" s="12" customFormat="1" ht="25.92" customHeight="1">
      <c r="A98" s="12"/>
      <c r="B98" s="191"/>
      <c r="C98" s="192"/>
      <c r="D98" s="193" t="s">
        <v>74</v>
      </c>
      <c r="E98" s="194" t="s">
        <v>145</v>
      </c>
      <c r="F98" s="194" t="s">
        <v>146</v>
      </c>
      <c r="G98" s="192"/>
      <c r="H98" s="192"/>
      <c r="I98" s="195"/>
      <c r="J98" s="196">
        <f>BK98</f>
        <v>0</v>
      </c>
      <c r="K98" s="192"/>
      <c r="L98" s="197"/>
      <c r="M98" s="198"/>
      <c r="N98" s="199"/>
      <c r="O98" s="199"/>
      <c r="P98" s="200">
        <f>P99+P114+P139+P171+P176+P349+P353+P401+P421</f>
        <v>0</v>
      </c>
      <c r="Q98" s="199"/>
      <c r="R98" s="200">
        <f>R99+R114+R139+R171+R176+R349+R353+R401+R421</f>
        <v>41.106792839999997</v>
      </c>
      <c r="S98" s="199"/>
      <c r="T98" s="201">
        <f>T99+T114+T139+T171+T176+T349+T353+T401+T421</f>
        <v>13.411930000000002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83</v>
      </c>
      <c r="AT98" s="203" t="s">
        <v>74</v>
      </c>
      <c r="AU98" s="203" t="s">
        <v>75</v>
      </c>
      <c r="AY98" s="202" t="s">
        <v>147</v>
      </c>
      <c r="BK98" s="204">
        <f>BK99+BK114+BK139+BK171+BK176+BK349+BK353+BK401+BK421</f>
        <v>0</v>
      </c>
    </row>
    <row r="99" s="12" customFormat="1" ht="22.8" customHeight="1">
      <c r="A99" s="12"/>
      <c r="B99" s="191"/>
      <c r="C99" s="192"/>
      <c r="D99" s="193" t="s">
        <v>74</v>
      </c>
      <c r="E99" s="205" t="s">
        <v>85</v>
      </c>
      <c r="F99" s="205" t="s">
        <v>2070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SUM(P100:P113)</f>
        <v>0</v>
      </c>
      <c r="Q99" s="199"/>
      <c r="R99" s="200">
        <f>SUM(R100:R113)</f>
        <v>1.5675002</v>
      </c>
      <c r="S99" s="199"/>
      <c r="T99" s="201">
        <f>SUM(T100:T113)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83</v>
      </c>
      <c r="AT99" s="203" t="s">
        <v>74</v>
      </c>
      <c r="AU99" s="203" t="s">
        <v>83</v>
      </c>
      <c r="AY99" s="202" t="s">
        <v>147</v>
      </c>
      <c r="BK99" s="204">
        <f>SUM(BK100:BK113)</f>
        <v>0</v>
      </c>
    </row>
    <row r="100" s="2" customFormat="1" ht="44.25" customHeight="1">
      <c r="A100" s="40"/>
      <c r="B100" s="41"/>
      <c r="C100" s="207" t="s">
        <v>1240</v>
      </c>
      <c r="D100" s="207" t="s">
        <v>149</v>
      </c>
      <c r="E100" s="208" t="s">
        <v>2071</v>
      </c>
      <c r="F100" s="209" t="s">
        <v>2072</v>
      </c>
      <c r="G100" s="210" t="s">
        <v>159</v>
      </c>
      <c r="H100" s="211">
        <v>3.0800000000000001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46</v>
      </c>
      <c r="O100" s="86"/>
      <c r="P100" s="217">
        <f>O100*H100</f>
        <v>0</v>
      </c>
      <c r="Q100" s="217">
        <v>0.49689</v>
      </c>
      <c r="R100" s="217">
        <f>Q100*H100</f>
        <v>1.5304211999999999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153</v>
      </c>
      <c r="AT100" s="219" t="s">
        <v>149</v>
      </c>
      <c r="AU100" s="219" t="s">
        <v>85</v>
      </c>
      <c r="AY100" s="19" t="s">
        <v>147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83</v>
      </c>
      <c r="BK100" s="220">
        <f>ROUND(I100*H100,2)</f>
        <v>0</v>
      </c>
      <c r="BL100" s="19" t="s">
        <v>153</v>
      </c>
      <c r="BM100" s="219" t="s">
        <v>2073</v>
      </c>
    </row>
    <row r="101" s="2" customFormat="1">
      <c r="A101" s="40"/>
      <c r="B101" s="41"/>
      <c r="C101" s="42"/>
      <c r="D101" s="221" t="s">
        <v>155</v>
      </c>
      <c r="E101" s="42"/>
      <c r="F101" s="222" t="s">
        <v>2074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155</v>
      </c>
      <c r="AU101" s="19" t="s">
        <v>85</v>
      </c>
    </row>
    <row r="102" s="14" customFormat="1">
      <c r="A102" s="14"/>
      <c r="B102" s="248"/>
      <c r="C102" s="249"/>
      <c r="D102" s="239" t="s">
        <v>217</v>
      </c>
      <c r="E102" s="250" t="s">
        <v>19</v>
      </c>
      <c r="F102" s="251" t="s">
        <v>2075</v>
      </c>
      <c r="G102" s="249"/>
      <c r="H102" s="250" t="s">
        <v>19</v>
      </c>
      <c r="I102" s="252"/>
      <c r="J102" s="249"/>
      <c r="K102" s="249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217</v>
      </c>
      <c r="AU102" s="257" t="s">
        <v>85</v>
      </c>
      <c r="AV102" s="14" t="s">
        <v>83</v>
      </c>
      <c r="AW102" s="14" t="s">
        <v>37</v>
      </c>
      <c r="AX102" s="14" t="s">
        <v>75</v>
      </c>
      <c r="AY102" s="257" t="s">
        <v>147</v>
      </c>
    </row>
    <row r="103" s="14" customFormat="1">
      <c r="A103" s="14"/>
      <c r="B103" s="248"/>
      <c r="C103" s="249"/>
      <c r="D103" s="239" t="s">
        <v>217</v>
      </c>
      <c r="E103" s="250" t="s">
        <v>19</v>
      </c>
      <c r="F103" s="251" t="s">
        <v>2076</v>
      </c>
      <c r="G103" s="249"/>
      <c r="H103" s="250" t="s">
        <v>19</v>
      </c>
      <c r="I103" s="252"/>
      <c r="J103" s="249"/>
      <c r="K103" s="249"/>
      <c r="L103" s="253"/>
      <c r="M103" s="254"/>
      <c r="N103" s="255"/>
      <c r="O103" s="255"/>
      <c r="P103" s="255"/>
      <c r="Q103" s="255"/>
      <c r="R103" s="255"/>
      <c r="S103" s="255"/>
      <c r="T103" s="25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7" t="s">
        <v>217</v>
      </c>
      <c r="AU103" s="257" t="s">
        <v>85</v>
      </c>
      <c r="AV103" s="14" t="s">
        <v>83</v>
      </c>
      <c r="AW103" s="14" t="s">
        <v>37</v>
      </c>
      <c r="AX103" s="14" t="s">
        <v>75</v>
      </c>
      <c r="AY103" s="257" t="s">
        <v>147</v>
      </c>
    </row>
    <row r="104" s="13" customFormat="1">
      <c r="A104" s="13"/>
      <c r="B104" s="237"/>
      <c r="C104" s="238"/>
      <c r="D104" s="239" t="s">
        <v>217</v>
      </c>
      <c r="E104" s="258" t="s">
        <v>19</v>
      </c>
      <c r="F104" s="240" t="s">
        <v>2077</v>
      </c>
      <c r="G104" s="238"/>
      <c r="H104" s="241">
        <v>3.0800000000000001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7" t="s">
        <v>217</v>
      </c>
      <c r="AU104" s="247" t="s">
        <v>85</v>
      </c>
      <c r="AV104" s="13" t="s">
        <v>85</v>
      </c>
      <c r="AW104" s="13" t="s">
        <v>37</v>
      </c>
      <c r="AX104" s="13" t="s">
        <v>83</v>
      </c>
      <c r="AY104" s="247" t="s">
        <v>147</v>
      </c>
    </row>
    <row r="105" s="2" customFormat="1" ht="33" customHeight="1">
      <c r="A105" s="40"/>
      <c r="B105" s="41"/>
      <c r="C105" s="207" t="s">
        <v>964</v>
      </c>
      <c r="D105" s="207" t="s">
        <v>149</v>
      </c>
      <c r="E105" s="208" t="s">
        <v>2078</v>
      </c>
      <c r="F105" s="209" t="s">
        <v>2079</v>
      </c>
      <c r="G105" s="210" t="s">
        <v>278</v>
      </c>
      <c r="H105" s="211">
        <v>6.0800000000000001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46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153</v>
      </c>
      <c r="AT105" s="219" t="s">
        <v>149</v>
      </c>
      <c r="AU105" s="219" t="s">
        <v>85</v>
      </c>
      <c r="AY105" s="19" t="s">
        <v>147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83</v>
      </c>
      <c r="BK105" s="220">
        <f>ROUND(I105*H105,2)</f>
        <v>0</v>
      </c>
      <c r="BL105" s="19" t="s">
        <v>153</v>
      </c>
      <c r="BM105" s="219" t="s">
        <v>2080</v>
      </c>
    </row>
    <row r="106" s="14" customFormat="1">
      <c r="A106" s="14"/>
      <c r="B106" s="248"/>
      <c r="C106" s="249"/>
      <c r="D106" s="239" t="s">
        <v>217</v>
      </c>
      <c r="E106" s="250" t="s">
        <v>19</v>
      </c>
      <c r="F106" s="251" t="s">
        <v>2075</v>
      </c>
      <c r="G106" s="249"/>
      <c r="H106" s="250" t="s">
        <v>19</v>
      </c>
      <c r="I106" s="252"/>
      <c r="J106" s="249"/>
      <c r="K106" s="249"/>
      <c r="L106" s="253"/>
      <c r="M106" s="254"/>
      <c r="N106" s="255"/>
      <c r="O106" s="255"/>
      <c r="P106" s="255"/>
      <c r="Q106" s="255"/>
      <c r="R106" s="255"/>
      <c r="S106" s="255"/>
      <c r="T106" s="25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7" t="s">
        <v>217</v>
      </c>
      <c r="AU106" s="257" t="s">
        <v>85</v>
      </c>
      <c r="AV106" s="14" t="s">
        <v>83</v>
      </c>
      <c r="AW106" s="14" t="s">
        <v>37</v>
      </c>
      <c r="AX106" s="14" t="s">
        <v>75</v>
      </c>
      <c r="AY106" s="257" t="s">
        <v>147</v>
      </c>
    </row>
    <row r="107" s="14" customFormat="1">
      <c r="A107" s="14"/>
      <c r="B107" s="248"/>
      <c r="C107" s="249"/>
      <c r="D107" s="239" t="s">
        <v>217</v>
      </c>
      <c r="E107" s="250" t="s">
        <v>19</v>
      </c>
      <c r="F107" s="251" t="s">
        <v>2081</v>
      </c>
      <c r="G107" s="249"/>
      <c r="H107" s="250" t="s">
        <v>19</v>
      </c>
      <c r="I107" s="252"/>
      <c r="J107" s="249"/>
      <c r="K107" s="249"/>
      <c r="L107" s="253"/>
      <c r="M107" s="254"/>
      <c r="N107" s="255"/>
      <c r="O107" s="255"/>
      <c r="P107" s="255"/>
      <c r="Q107" s="255"/>
      <c r="R107" s="255"/>
      <c r="S107" s="255"/>
      <c r="T107" s="25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7" t="s">
        <v>217</v>
      </c>
      <c r="AU107" s="257" t="s">
        <v>85</v>
      </c>
      <c r="AV107" s="14" t="s">
        <v>83</v>
      </c>
      <c r="AW107" s="14" t="s">
        <v>37</v>
      </c>
      <c r="AX107" s="14" t="s">
        <v>75</v>
      </c>
      <c r="AY107" s="257" t="s">
        <v>147</v>
      </c>
    </row>
    <row r="108" s="13" customFormat="1">
      <c r="A108" s="13"/>
      <c r="B108" s="237"/>
      <c r="C108" s="238"/>
      <c r="D108" s="239" t="s">
        <v>217</v>
      </c>
      <c r="E108" s="258" t="s">
        <v>19</v>
      </c>
      <c r="F108" s="240" t="s">
        <v>2082</v>
      </c>
      <c r="G108" s="238"/>
      <c r="H108" s="241">
        <v>6.0800000000000001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7" t="s">
        <v>217</v>
      </c>
      <c r="AU108" s="247" t="s">
        <v>85</v>
      </c>
      <c r="AV108" s="13" t="s">
        <v>85</v>
      </c>
      <c r="AW108" s="13" t="s">
        <v>37</v>
      </c>
      <c r="AX108" s="13" t="s">
        <v>83</v>
      </c>
      <c r="AY108" s="247" t="s">
        <v>147</v>
      </c>
    </row>
    <row r="109" s="2" customFormat="1" ht="55.5" customHeight="1">
      <c r="A109" s="40"/>
      <c r="B109" s="41"/>
      <c r="C109" s="207" t="s">
        <v>1714</v>
      </c>
      <c r="D109" s="207" t="s">
        <v>149</v>
      </c>
      <c r="E109" s="208" t="s">
        <v>2083</v>
      </c>
      <c r="F109" s="209" t="s">
        <v>2084</v>
      </c>
      <c r="G109" s="210" t="s">
        <v>189</v>
      </c>
      <c r="H109" s="211">
        <v>0.035000000000000003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46</v>
      </c>
      <c r="O109" s="86"/>
      <c r="P109" s="217">
        <f>O109*H109</f>
        <v>0</v>
      </c>
      <c r="Q109" s="217">
        <v>1.0593999999999999</v>
      </c>
      <c r="R109" s="217">
        <f>Q109*H109</f>
        <v>0.037079000000000001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153</v>
      </c>
      <c r="AT109" s="219" t="s">
        <v>149</v>
      </c>
      <c r="AU109" s="219" t="s">
        <v>85</v>
      </c>
      <c r="AY109" s="19" t="s">
        <v>147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83</v>
      </c>
      <c r="BK109" s="220">
        <f>ROUND(I109*H109,2)</f>
        <v>0</v>
      </c>
      <c r="BL109" s="19" t="s">
        <v>153</v>
      </c>
      <c r="BM109" s="219" t="s">
        <v>2085</v>
      </c>
    </row>
    <row r="110" s="2" customFormat="1">
      <c r="A110" s="40"/>
      <c r="B110" s="41"/>
      <c r="C110" s="42"/>
      <c r="D110" s="221" t="s">
        <v>155</v>
      </c>
      <c r="E110" s="42"/>
      <c r="F110" s="222" t="s">
        <v>2086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155</v>
      </c>
      <c r="AU110" s="19" t="s">
        <v>85</v>
      </c>
    </row>
    <row r="111" s="14" customFormat="1">
      <c r="A111" s="14"/>
      <c r="B111" s="248"/>
      <c r="C111" s="249"/>
      <c r="D111" s="239" t="s">
        <v>217</v>
      </c>
      <c r="E111" s="250" t="s">
        <v>19</v>
      </c>
      <c r="F111" s="251" t="s">
        <v>2075</v>
      </c>
      <c r="G111" s="249"/>
      <c r="H111" s="250" t="s">
        <v>19</v>
      </c>
      <c r="I111" s="252"/>
      <c r="J111" s="249"/>
      <c r="K111" s="249"/>
      <c r="L111" s="253"/>
      <c r="M111" s="254"/>
      <c r="N111" s="255"/>
      <c r="O111" s="255"/>
      <c r="P111" s="255"/>
      <c r="Q111" s="255"/>
      <c r="R111" s="255"/>
      <c r="S111" s="255"/>
      <c r="T111" s="25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7" t="s">
        <v>217</v>
      </c>
      <c r="AU111" s="257" t="s">
        <v>85</v>
      </c>
      <c r="AV111" s="14" t="s">
        <v>83</v>
      </c>
      <c r="AW111" s="14" t="s">
        <v>37</v>
      </c>
      <c r="AX111" s="14" t="s">
        <v>75</v>
      </c>
      <c r="AY111" s="257" t="s">
        <v>147</v>
      </c>
    </row>
    <row r="112" s="14" customFormat="1">
      <c r="A112" s="14"/>
      <c r="B112" s="248"/>
      <c r="C112" s="249"/>
      <c r="D112" s="239" t="s">
        <v>217</v>
      </c>
      <c r="E112" s="250" t="s">
        <v>19</v>
      </c>
      <c r="F112" s="251" t="s">
        <v>2087</v>
      </c>
      <c r="G112" s="249"/>
      <c r="H112" s="250" t="s">
        <v>19</v>
      </c>
      <c r="I112" s="252"/>
      <c r="J112" s="249"/>
      <c r="K112" s="249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217</v>
      </c>
      <c r="AU112" s="257" t="s">
        <v>85</v>
      </c>
      <c r="AV112" s="14" t="s">
        <v>83</v>
      </c>
      <c r="AW112" s="14" t="s">
        <v>37</v>
      </c>
      <c r="AX112" s="14" t="s">
        <v>75</v>
      </c>
      <c r="AY112" s="257" t="s">
        <v>147</v>
      </c>
    </row>
    <row r="113" s="13" customFormat="1">
      <c r="A113" s="13"/>
      <c r="B113" s="237"/>
      <c r="C113" s="238"/>
      <c r="D113" s="239" t="s">
        <v>217</v>
      </c>
      <c r="E113" s="258" t="s">
        <v>19</v>
      </c>
      <c r="F113" s="240" t="s">
        <v>2088</v>
      </c>
      <c r="G113" s="238"/>
      <c r="H113" s="241">
        <v>0.035000000000000003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7" t="s">
        <v>217</v>
      </c>
      <c r="AU113" s="247" t="s">
        <v>85</v>
      </c>
      <c r="AV113" s="13" t="s">
        <v>85</v>
      </c>
      <c r="AW113" s="13" t="s">
        <v>37</v>
      </c>
      <c r="AX113" s="13" t="s">
        <v>83</v>
      </c>
      <c r="AY113" s="247" t="s">
        <v>147</v>
      </c>
    </row>
    <row r="114" s="12" customFormat="1" ht="22.8" customHeight="1">
      <c r="A114" s="12"/>
      <c r="B114" s="191"/>
      <c r="C114" s="192"/>
      <c r="D114" s="193" t="s">
        <v>74</v>
      </c>
      <c r="E114" s="205" t="s">
        <v>162</v>
      </c>
      <c r="F114" s="205" t="s">
        <v>224</v>
      </c>
      <c r="G114" s="192"/>
      <c r="H114" s="192"/>
      <c r="I114" s="195"/>
      <c r="J114" s="206">
        <f>BK114</f>
        <v>0</v>
      </c>
      <c r="K114" s="192"/>
      <c r="L114" s="197"/>
      <c r="M114" s="198"/>
      <c r="N114" s="199"/>
      <c r="O114" s="199"/>
      <c r="P114" s="200">
        <f>SUM(P115:P138)</f>
        <v>0</v>
      </c>
      <c r="Q114" s="199"/>
      <c r="R114" s="200">
        <f>SUM(R115:R138)</f>
        <v>2.8008804599999997</v>
      </c>
      <c r="S114" s="199"/>
      <c r="T114" s="201">
        <f>SUM(T115:T138)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2" t="s">
        <v>83</v>
      </c>
      <c r="AT114" s="203" t="s">
        <v>74</v>
      </c>
      <c r="AU114" s="203" t="s">
        <v>83</v>
      </c>
      <c r="AY114" s="202" t="s">
        <v>147</v>
      </c>
      <c r="BK114" s="204">
        <f>SUM(BK115:BK138)</f>
        <v>0</v>
      </c>
    </row>
    <row r="115" s="2" customFormat="1" ht="37.8" customHeight="1">
      <c r="A115" s="40"/>
      <c r="B115" s="41"/>
      <c r="C115" s="207" t="s">
        <v>225</v>
      </c>
      <c r="D115" s="207" t="s">
        <v>149</v>
      </c>
      <c r="E115" s="208" t="s">
        <v>226</v>
      </c>
      <c r="F115" s="209" t="s">
        <v>227</v>
      </c>
      <c r="G115" s="210" t="s">
        <v>159</v>
      </c>
      <c r="H115" s="211">
        <v>5.7439999999999998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46</v>
      </c>
      <c r="O115" s="86"/>
      <c r="P115" s="217">
        <f>O115*H115</f>
        <v>0</v>
      </c>
      <c r="Q115" s="217">
        <v>0.1774</v>
      </c>
      <c r="R115" s="217">
        <f>Q115*H115</f>
        <v>1.0189855999999999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153</v>
      </c>
      <c r="AT115" s="219" t="s">
        <v>149</v>
      </c>
      <c r="AU115" s="219" t="s">
        <v>85</v>
      </c>
      <c r="AY115" s="19" t="s">
        <v>147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83</v>
      </c>
      <c r="BK115" s="220">
        <f>ROUND(I115*H115,2)</f>
        <v>0</v>
      </c>
      <c r="BL115" s="19" t="s">
        <v>153</v>
      </c>
      <c r="BM115" s="219" t="s">
        <v>228</v>
      </c>
    </row>
    <row r="116" s="2" customFormat="1">
      <c r="A116" s="40"/>
      <c r="B116" s="41"/>
      <c r="C116" s="42"/>
      <c r="D116" s="221" t="s">
        <v>155</v>
      </c>
      <c r="E116" s="42"/>
      <c r="F116" s="222" t="s">
        <v>229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155</v>
      </c>
      <c r="AU116" s="19" t="s">
        <v>85</v>
      </c>
    </row>
    <row r="117" s="14" customFormat="1">
      <c r="A117" s="14"/>
      <c r="B117" s="248"/>
      <c r="C117" s="249"/>
      <c r="D117" s="239" t="s">
        <v>217</v>
      </c>
      <c r="E117" s="250" t="s">
        <v>19</v>
      </c>
      <c r="F117" s="251" t="s">
        <v>230</v>
      </c>
      <c r="G117" s="249"/>
      <c r="H117" s="250" t="s">
        <v>19</v>
      </c>
      <c r="I117" s="252"/>
      <c r="J117" s="249"/>
      <c r="K117" s="249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217</v>
      </c>
      <c r="AU117" s="257" t="s">
        <v>85</v>
      </c>
      <c r="AV117" s="14" t="s">
        <v>83</v>
      </c>
      <c r="AW117" s="14" t="s">
        <v>37</v>
      </c>
      <c r="AX117" s="14" t="s">
        <v>75</v>
      </c>
      <c r="AY117" s="257" t="s">
        <v>147</v>
      </c>
    </row>
    <row r="118" s="14" customFormat="1">
      <c r="A118" s="14"/>
      <c r="B118" s="248"/>
      <c r="C118" s="249"/>
      <c r="D118" s="239" t="s">
        <v>217</v>
      </c>
      <c r="E118" s="250" t="s">
        <v>19</v>
      </c>
      <c r="F118" s="251" t="s">
        <v>231</v>
      </c>
      <c r="G118" s="249"/>
      <c r="H118" s="250" t="s">
        <v>19</v>
      </c>
      <c r="I118" s="252"/>
      <c r="J118" s="249"/>
      <c r="K118" s="249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217</v>
      </c>
      <c r="AU118" s="257" t="s">
        <v>85</v>
      </c>
      <c r="AV118" s="14" t="s">
        <v>83</v>
      </c>
      <c r="AW118" s="14" t="s">
        <v>37</v>
      </c>
      <c r="AX118" s="14" t="s">
        <v>75</v>
      </c>
      <c r="AY118" s="257" t="s">
        <v>147</v>
      </c>
    </row>
    <row r="119" s="13" customFormat="1">
      <c r="A119" s="13"/>
      <c r="B119" s="237"/>
      <c r="C119" s="238"/>
      <c r="D119" s="239" t="s">
        <v>217</v>
      </c>
      <c r="E119" s="258" t="s">
        <v>19</v>
      </c>
      <c r="F119" s="240" t="s">
        <v>2089</v>
      </c>
      <c r="G119" s="238"/>
      <c r="H119" s="241">
        <v>5.7439999999999998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7" t="s">
        <v>217</v>
      </c>
      <c r="AU119" s="247" t="s">
        <v>85</v>
      </c>
      <c r="AV119" s="13" t="s">
        <v>85</v>
      </c>
      <c r="AW119" s="13" t="s">
        <v>37</v>
      </c>
      <c r="AX119" s="13" t="s">
        <v>75</v>
      </c>
      <c r="AY119" s="247" t="s">
        <v>147</v>
      </c>
    </row>
    <row r="120" s="15" customFormat="1">
      <c r="A120" s="15"/>
      <c r="B120" s="259"/>
      <c r="C120" s="260"/>
      <c r="D120" s="239" t="s">
        <v>217</v>
      </c>
      <c r="E120" s="261" t="s">
        <v>19</v>
      </c>
      <c r="F120" s="262" t="s">
        <v>233</v>
      </c>
      <c r="G120" s="260"/>
      <c r="H120" s="263">
        <v>5.7439999999999998</v>
      </c>
      <c r="I120" s="264"/>
      <c r="J120" s="260"/>
      <c r="K120" s="260"/>
      <c r="L120" s="265"/>
      <c r="M120" s="266"/>
      <c r="N120" s="267"/>
      <c r="O120" s="267"/>
      <c r="P120" s="267"/>
      <c r="Q120" s="267"/>
      <c r="R120" s="267"/>
      <c r="S120" s="267"/>
      <c r="T120" s="26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9" t="s">
        <v>217</v>
      </c>
      <c r="AU120" s="269" t="s">
        <v>85</v>
      </c>
      <c r="AV120" s="15" t="s">
        <v>153</v>
      </c>
      <c r="AW120" s="15" t="s">
        <v>37</v>
      </c>
      <c r="AX120" s="15" t="s">
        <v>83</v>
      </c>
      <c r="AY120" s="269" t="s">
        <v>147</v>
      </c>
    </row>
    <row r="121" s="2" customFormat="1" ht="24.15" customHeight="1">
      <c r="A121" s="40"/>
      <c r="B121" s="41"/>
      <c r="C121" s="207" t="s">
        <v>234</v>
      </c>
      <c r="D121" s="207" t="s">
        <v>149</v>
      </c>
      <c r="E121" s="208" t="s">
        <v>235</v>
      </c>
      <c r="F121" s="209" t="s">
        <v>236</v>
      </c>
      <c r="G121" s="210" t="s">
        <v>152</v>
      </c>
      <c r="H121" s="211">
        <v>0.68899999999999995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46</v>
      </c>
      <c r="O121" s="86"/>
      <c r="P121" s="217">
        <f>O121*H121</f>
        <v>0</v>
      </c>
      <c r="Q121" s="217">
        <v>2.5019800000000001</v>
      </c>
      <c r="R121" s="217">
        <f>Q121*H121</f>
        <v>1.7238642199999998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153</v>
      </c>
      <c r="AT121" s="219" t="s">
        <v>149</v>
      </c>
      <c r="AU121" s="219" t="s">
        <v>85</v>
      </c>
      <c r="AY121" s="19" t="s">
        <v>147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83</v>
      </c>
      <c r="BK121" s="220">
        <f>ROUND(I121*H121,2)</f>
        <v>0</v>
      </c>
      <c r="BL121" s="19" t="s">
        <v>153</v>
      </c>
      <c r="BM121" s="219" t="s">
        <v>237</v>
      </c>
    </row>
    <row r="122" s="2" customFormat="1">
      <c r="A122" s="40"/>
      <c r="B122" s="41"/>
      <c r="C122" s="42"/>
      <c r="D122" s="221" t="s">
        <v>155</v>
      </c>
      <c r="E122" s="42"/>
      <c r="F122" s="222" t="s">
        <v>238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155</v>
      </c>
      <c r="AU122" s="19" t="s">
        <v>85</v>
      </c>
    </row>
    <row r="123" s="14" customFormat="1">
      <c r="A123" s="14"/>
      <c r="B123" s="248"/>
      <c r="C123" s="249"/>
      <c r="D123" s="239" t="s">
        <v>217</v>
      </c>
      <c r="E123" s="250" t="s">
        <v>19</v>
      </c>
      <c r="F123" s="251" t="s">
        <v>239</v>
      </c>
      <c r="G123" s="249"/>
      <c r="H123" s="250" t="s">
        <v>19</v>
      </c>
      <c r="I123" s="252"/>
      <c r="J123" s="249"/>
      <c r="K123" s="249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217</v>
      </c>
      <c r="AU123" s="257" t="s">
        <v>85</v>
      </c>
      <c r="AV123" s="14" t="s">
        <v>83</v>
      </c>
      <c r="AW123" s="14" t="s">
        <v>37</v>
      </c>
      <c r="AX123" s="14" t="s">
        <v>75</v>
      </c>
      <c r="AY123" s="257" t="s">
        <v>147</v>
      </c>
    </row>
    <row r="124" s="14" customFormat="1">
      <c r="A124" s="14"/>
      <c r="B124" s="248"/>
      <c r="C124" s="249"/>
      <c r="D124" s="239" t="s">
        <v>217</v>
      </c>
      <c r="E124" s="250" t="s">
        <v>19</v>
      </c>
      <c r="F124" s="251" t="s">
        <v>231</v>
      </c>
      <c r="G124" s="249"/>
      <c r="H124" s="250" t="s">
        <v>19</v>
      </c>
      <c r="I124" s="252"/>
      <c r="J124" s="249"/>
      <c r="K124" s="249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217</v>
      </c>
      <c r="AU124" s="257" t="s">
        <v>85</v>
      </c>
      <c r="AV124" s="14" t="s">
        <v>83</v>
      </c>
      <c r="AW124" s="14" t="s">
        <v>37</v>
      </c>
      <c r="AX124" s="14" t="s">
        <v>75</v>
      </c>
      <c r="AY124" s="257" t="s">
        <v>147</v>
      </c>
    </row>
    <row r="125" s="13" customFormat="1">
      <c r="A125" s="13"/>
      <c r="B125" s="237"/>
      <c r="C125" s="238"/>
      <c r="D125" s="239" t="s">
        <v>217</v>
      </c>
      <c r="E125" s="258" t="s">
        <v>19</v>
      </c>
      <c r="F125" s="240" t="s">
        <v>2090</v>
      </c>
      <c r="G125" s="238"/>
      <c r="H125" s="241">
        <v>0.68899999999999995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217</v>
      </c>
      <c r="AU125" s="247" t="s">
        <v>85</v>
      </c>
      <c r="AV125" s="13" t="s">
        <v>85</v>
      </c>
      <c r="AW125" s="13" t="s">
        <v>37</v>
      </c>
      <c r="AX125" s="13" t="s">
        <v>75</v>
      </c>
      <c r="AY125" s="247" t="s">
        <v>147</v>
      </c>
    </row>
    <row r="126" s="15" customFormat="1">
      <c r="A126" s="15"/>
      <c r="B126" s="259"/>
      <c r="C126" s="260"/>
      <c r="D126" s="239" t="s">
        <v>217</v>
      </c>
      <c r="E126" s="261" t="s">
        <v>19</v>
      </c>
      <c r="F126" s="262" t="s">
        <v>233</v>
      </c>
      <c r="G126" s="260"/>
      <c r="H126" s="263">
        <v>0.68899999999999995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9" t="s">
        <v>217</v>
      </c>
      <c r="AU126" s="269" t="s">
        <v>85</v>
      </c>
      <c r="AV126" s="15" t="s">
        <v>153</v>
      </c>
      <c r="AW126" s="15" t="s">
        <v>37</v>
      </c>
      <c r="AX126" s="15" t="s">
        <v>83</v>
      </c>
      <c r="AY126" s="269" t="s">
        <v>147</v>
      </c>
    </row>
    <row r="127" s="2" customFormat="1" ht="24.15" customHeight="1">
      <c r="A127" s="40"/>
      <c r="B127" s="41"/>
      <c r="C127" s="207" t="s">
        <v>241</v>
      </c>
      <c r="D127" s="207" t="s">
        <v>149</v>
      </c>
      <c r="E127" s="208" t="s">
        <v>242</v>
      </c>
      <c r="F127" s="209" t="s">
        <v>243</v>
      </c>
      <c r="G127" s="210" t="s">
        <v>159</v>
      </c>
      <c r="H127" s="211">
        <v>6.8920000000000003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46</v>
      </c>
      <c r="O127" s="86"/>
      <c r="P127" s="217">
        <f>O127*H127</f>
        <v>0</v>
      </c>
      <c r="Q127" s="217">
        <v>0.0084200000000000004</v>
      </c>
      <c r="R127" s="217">
        <f>Q127*H127</f>
        <v>0.058030640000000008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153</v>
      </c>
      <c r="AT127" s="219" t="s">
        <v>149</v>
      </c>
      <c r="AU127" s="219" t="s">
        <v>85</v>
      </c>
      <c r="AY127" s="19" t="s">
        <v>147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83</v>
      </c>
      <c r="BK127" s="220">
        <f>ROUND(I127*H127,2)</f>
        <v>0</v>
      </c>
      <c r="BL127" s="19" t="s">
        <v>153</v>
      </c>
      <c r="BM127" s="219" t="s">
        <v>244</v>
      </c>
    </row>
    <row r="128" s="2" customFormat="1">
      <c r="A128" s="40"/>
      <c r="B128" s="41"/>
      <c r="C128" s="42"/>
      <c r="D128" s="221" t="s">
        <v>155</v>
      </c>
      <c r="E128" s="42"/>
      <c r="F128" s="222" t="s">
        <v>245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155</v>
      </c>
      <c r="AU128" s="19" t="s">
        <v>85</v>
      </c>
    </row>
    <row r="129" s="14" customFormat="1">
      <c r="A129" s="14"/>
      <c r="B129" s="248"/>
      <c r="C129" s="249"/>
      <c r="D129" s="239" t="s">
        <v>217</v>
      </c>
      <c r="E129" s="250" t="s">
        <v>19</v>
      </c>
      <c r="F129" s="251" t="s">
        <v>246</v>
      </c>
      <c r="G129" s="249"/>
      <c r="H129" s="250" t="s">
        <v>19</v>
      </c>
      <c r="I129" s="252"/>
      <c r="J129" s="249"/>
      <c r="K129" s="249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217</v>
      </c>
      <c r="AU129" s="257" t="s">
        <v>85</v>
      </c>
      <c r="AV129" s="14" t="s">
        <v>83</v>
      </c>
      <c r="AW129" s="14" t="s">
        <v>37</v>
      </c>
      <c r="AX129" s="14" t="s">
        <v>75</v>
      </c>
      <c r="AY129" s="257" t="s">
        <v>147</v>
      </c>
    </row>
    <row r="130" s="14" customFormat="1">
      <c r="A130" s="14"/>
      <c r="B130" s="248"/>
      <c r="C130" s="249"/>
      <c r="D130" s="239" t="s">
        <v>217</v>
      </c>
      <c r="E130" s="250" t="s">
        <v>19</v>
      </c>
      <c r="F130" s="251" t="s">
        <v>231</v>
      </c>
      <c r="G130" s="249"/>
      <c r="H130" s="250" t="s">
        <v>19</v>
      </c>
      <c r="I130" s="252"/>
      <c r="J130" s="249"/>
      <c r="K130" s="249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217</v>
      </c>
      <c r="AU130" s="257" t="s">
        <v>85</v>
      </c>
      <c r="AV130" s="14" t="s">
        <v>83</v>
      </c>
      <c r="AW130" s="14" t="s">
        <v>37</v>
      </c>
      <c r="AX130" s="14" t="s">
        <v>75</v>
      </c>
      <c r="AY130" s="257" t="s">
        <v>147</v>
      </c>
    </row>
    <row r="131" s="13" customFormat="1">
      <c r="A131" s="13"/>
      <c r="B131" s="237"/>
      <c r="C131" s="238"/>
      <c r="D131" s="239" t="s">
        <v>217</v>
      </c>
      <c r="E131" s="258" t="s">
        <v>19</v>
      </c>
      <c r="F131" s="240" t="s">
        <v>2091</v>
      </c>
      <c r="G131" s="238"/>
      <c r="H131" s="241">
        <v>6.8920000000000003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217</v>
      </c>
      <c r="AU131" s="247" t="s">
        <v>85</v>
      </c>
      <c r="AV131" s="13" t="s">
        <v>85</v>
      </c>
      <c r="AW131" s="13" t="s">
        <v>37</v>
      </c>
      <c r="AX131" s="13" t="s">
        <v>75</v>
      </c>
      <c r="AY131" s="247" t="s">
        <v>147</v>
      </c>
    </row>
    <row r="132" s="15" customFormat="1">
      <c r="A132" s="15"/>
      <c r="B132" s="259"/>
      <c r="C132" s="260"/>
      <c r="D132" s="239" t="s">
        <v>217</v>
      </c>
      <c r="E132" s="261" t="s">
        <v>19</v>
      </c>
      <c r="F132" s="262" t="s">
        <v>233</v>
      </c>
      <c r="G132" s="260"/>
      <c r="H132" s="263">
        <v>6.8920000000000003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9" t="s">
        <v>217</v>
      </c>
      <c r="AU132" s="269" t="s">
        <v>85</v>
      </c>
      <c r="AV132" s="15" t="s">
        <v>153</v>
      </c>
      <c r="AW132" s="15" t="s">
        <v>37</v>
      </c>
      <c r="AX132" s="15" t="s">
        <v>83</v>
      </c>
      <c r="AY132" s="269" t="s">
        <v>147</v>
      </c>
    </row>
    <row r="133" s="2" customFormat="1" ht="24.15" customHeight="1">
      <c r="A133" s="40"/>
      <c r="B133" s="41"/>
      <c r="C133" s="207" t="s">
        <v>7</v>
      </c>
      <c r="D133" s="207" t="s">
        <v>149</v>
      </c>
      <c r="E133" s="208" t="s">
        <v>248</v>
      </c>
      <c r="F133" s="209" t="s">
        <v>249</v>
      </c>
      <c r="G133" s="210" t="s">
        <v>159</v>
      </c>
      <c r="H133" s="211">
        <v>6.8920000000000003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46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153</v>
      </c>
      <c r="AT133" s="219" t="s">
        <v>149</v>
      </c>
      <c r="AU133" s="219" t="s">
        <v>85</v>
      </c>
      <c r="AY133" s="19" t="s">
        <v>147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83</v>
      </c>
      <c r="BK133" s="220">
        <f>ROUND(I133*H133,2)</f>
        <v>0</v>
      </c>
      <c r="BL133" s="19" t="s">
        <v>153</v>
      </c>
      <c r="BM133" s="219" t="s">
        <v>250</v>
      </c>
    </row>
    <row r="134" s="2" customFormat="1">
      <c r="A134" s="40"/>
      <c r="B134" s="41"/>
      <c r="C134" s="42"/>
      <c r="D134" s="221" t="s">
        <v>155</v>
      </c>
      <c r="E134" s="42"/>
      <c r="F134" s="222" t="s">
        <v>251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155</v>
      </c>
      <c r="AU134" s="19" t="s">
        <v>85</v>
      </c>
    </row>
    <row r="135" s="14" customFormat="1">
      <c r="A135" s="14"/>
      <c r="B135" s="248"/>
      <c r="C135" s="249"/>
      <c r="D135" s="239" t="s">
        <v>217</v>
      </c>
      <c r="E135" s="250" t="s">
        <v>19</v>
      </c>
      <c r="F135" s="251" t="s">
        <v>246</v>
      </c>
      <c r="G135" s="249"/>
      <c r="H135" s="250" t="s">
        <v>19</v>
      </c>
      <c r="I135" s="252"/>
      <c r="J135" s="249"/>
      <c r="K135" s="249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217</v>
      </c>
      <c r="AU135" s="257" t="s">
        <v>85</v>
      </c>
      <c r="AV135" s="14" t="s">
        <v>83</v>
      </c>
      <c r="AW135" s="14" t="s">
        <v>37</v>
      </c>
      <c r="AX135" s="14" t="s">
        <v>75</v>
      </c>
      <c r="AY135" s="257" t="s">
        <v>147</v>
      </c>
    </row>
    <row r="136" s="14" customFormat="1">
      <c r="A136" s="14"/>
      <c r="B136" s="248"/>
      <c r="C136" s="249"/>
      <c r="D136" s="239" t="s">
        <v>217</v>
      </c>
      <c r="E136" s="250" t="s">
        <v>19</v>
      </c>
      <c r="F136" s="251" t="s">
        <v>231</v>
      </c>
      <c r="G136" s="249"/>
      <c r="H136" s="250" t="s">
        <v>19</v>
      </c>
      <c r="I136" s="252"/>
      <c r="J136" s="249"/>
      <c r="K136" s="249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217</v>
      </c>
      <c r="AU136" s="257" t="s">
        <v>85</v>
      </c>
      <c r="AV136" s="14" t="s">
        <v>83</v>
      </c>
      <c r="AW136" s="14" t="s">
        <v>37</v>
      </c>
      <c r="AX136" s="14" t="s">
        <v>75</v>
      </c>
      <c r="AY136" s="257" t="s">
        <v>147</v>
      </c>
    </row>
    <row r="137" s="13" customFormat="1">
      <c r="A137" s="13"/>
      <c r="B137" s="237"/>
      <c r="C137" s="238"/>
      <c r="D137" s="239" t="s">
        <v>217</v>
      </c>
      <c r="E137" s="258" t="s">
        <v>19</v>
      </c>
      <c r="F137" s="240" t="s">
        <v>2091</v>
      </c>
      <c r="G137" s="238"/>
      <c r="H137" s="241">
        <v>6.8920000000000003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217</v>
      </c>
      <c r="AU137" s="247" t="s">
        <v>85</v>
      </c>
      <c r="AV137" s="13" t="s">
        <v>85</v>
      </c>
      <c r="AW137" s="13" t="s">
        <v>37</v>
      </c>
      <c r="AX137" s="13" t="s">
        <v>75</v>
      </c>
      <c r="AY137" s="247" t="s">
        <v>147</v>
      </c>
    </row>
    <row r="138" s="15" customFormat="1">
      <c r="A138" s="15"/>
      <c r="B138" s="259"/>
      <c r="C138" s="260"/>
      <c r="D138" s="239" t="s">
        <v>217</v>
      </c>
      <c r="E138" s="261" t="s">
        <v>19</v>
      </c>
      <c r="F138" s="262" t="s">
        <v>233</v>
      </c>
      <c r="G138" s="260"/>
      <c r="H138" s="263">
        <v>6.8920000000000003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9" t="s">
        <v>217</v>
      </c>
      <c r="AU138" s="269" t="s">
        <v>85</v>
      </c>
      <c r="AV138" s="15" t="s">
        <v>153</v>
      </c>
      <c r="AW138" s="15" t="s">
        <v>37</v>
      </c>
      <c r="AX138" s="15" t="s">
        <v>83</v>
      </c>
      <c r="AY138" s="269" t="s">
        <v>147</v>
      </c>
    </row>
    <row r="139" s="12" customFormat="1" ht="22.8" customHeight="1">
      <c r="A139" s="12"/>
      <c r="B139" s="191"/>
      <c r="C139" s="192"/>
      <c r="D139" s="193" t="s">
        <v>74</v>
      </c>
      <c r="E139" s="205" t="s">
        <v>153</v>
      </c>
      <c r="F139" s="205" t="s">
        <v>2092</v>
      </c>
      <c r="G139" s="192"/>
      <c r="H139" s="192"/>
      <c r="I139" s="195"/>
      <c r="J139" s="206">
        <f>BK139</f>
        <v>0</v>
      </c>
      <c r="K139" s="192"/>
      <c r="L139" s="197"/>
      <c r="M139" s="198"/>
      <c r="N139" s="199"/>
      <c r="O139" s="199"/>
      <c r="P139" s="200">
        <f>SUM(P140:P170)</f>
        <v>0</v>
      </c>
      <c r="Q139" s="199"/>
      <c r="R139" s="200">
        <f>SUM(R140:R170)</f>
        <v>24.696101619999997</v>
      </c>
      <c r="S139" s="199"/>
      <c r="T139" s="201">
        <f>SUM(T140:T170)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2" t="s">
        <v>83</v>
      </c>
      <c r="AT139" s="203" t="s">
        <v>74</v>
      </c>
      <c r="AU139" s="203" t="s">
        <v>83</v>
      </c>
      <c r="AY139" s="202" t="s">
        <v>147</v>
      </c>
      <c r="BK139" s="204">
        <f>SUM(BK140:BK170)</f>
        <v>0</v>
      </c>
    </row>
    <row r="140" s="2" customFormat="1" ht="55.5" customHeight="1">
      <c r="A140" s="40"/>
      <c r="B140" s="41"/>
      <c r="C140" s="207" t="s">
        <v>975</v>
      </c>
      <c r="D140" s="207" t="s">
        <v>149</v>
      </c>
      <c r="E140" s="208" t="s">
        <v>2093</v>
      </c>
      <c r="F140" s="209" t="s">
        <v>2094</v>
      </c>
      <c r="G140" s="210" t="s">
        <v>278</v>
      </c>
      <c r="H140" s="211">
        <v>8.8800000000000008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46</v>
      </c>
      <c r="O140" s="86"/>
      <c r="P140" s="217">
        <f>O140*H140</f>
        <v>0</v>
      </c>
      <c r="Q140" s="217">
        <v>0.03465</v>
      </c>
      <c r="R140" s="217">
        <f>Q140*H140</f>
        <v>0.30769200000000002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153</v>
      </c>
      <c r="AT140" s="219" t="s">
        <v>149</v>
      </c>
      <c r="AU140" s="219" t="s">
        <v>85</v>
      </c>
      <c r="AY140" s="19" t="s">
        <v>147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83</v>
      </c>
      <c r="BK140" s="220">
        <f>ROUND(I140*H140,2)</f>
        <v>0</v>
      </c>
      <c r="BL140" s="19" t="s">
        <v>153</v>
      </c>
      <c r="BM140" s="219" t="s">
        <v>2095</v>
      </c>
    </row>
    <row r="141" s="2" customFormat="1">
      <c r="A141" s="40"/>
      <c r="B141" s="41"/>
      <c r="C141" s="42"/>
      <c r="D141" s="221" t="s">
        <v>155</v>
      </c>
      <c r="E141" s="42"/>
      <c r="F141" s="222" t="s">
        <v>2096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155</v>
      </c>
      <c r="AU141" s="19" t="s">
        <v>85</v>
      </c>
    </row>
    <row r="142" s="14" customFormat="1">
      <c r="A142" s="14"/>
      <c r="B142" s="248"/>
      <c r="C142" s="249"/>
      <c r="D142" s="239" t="s">
        <v>217</v>
      </c>
      <c r="E142" s="250" t="s">
        <v>19</v>
      </c>
      <c r="F142" s="251" t="s">
        <v>2097</v>
      </c>
      <c r="G142" s="249"/>
      <c r="H142" s="250" t="s">
        <v>19</v>
      </c>
      <c r="I142" s="252"/>
      <c r="J142" s="249"/>
      <c r="K142" s="249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217</v>
      </c>
      <c r="AU142" s="257" t="s">
        <v>85</v>
      </c>
      <c r="AV142" s="14" t="s">
        <v>83</v>
      </c>
      <c r="AW142" s="14" t="s">
        <v>37</v>
      </c>
      <c r="AX142" s="14" t="s">
        <v>75</v>
      </c>
      <c r="AY142" s="257" t="s">
        <v>147</v>
      </c>
    </row>
    <row r="143" s="13" customFormat="1">
      <c r="A143" s="13"/>
      <c r="B143" s="237"/>
      <c r="C143" s="238"/>
      <c r="D143" s="239" t="s">
        <v>217</v>
      </c>
      <c r="E143" s="258" t="s">
        <v>19</v>
      </c>
      <c r="F143" s="240" t="s">
        <v>2098</v>
      </c>
      <c r="G143" s="238"/>
      <c r="H143" s="241">
        <v>8.8800000000000008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217</v>
      </c>
      <c r="AU143" s="247" t="s">
        <v>85</v>
      </c>
      <c r="AV143" s="13" t="s">
        <v>85</v>
      </c>
      <c r="AW143" s="13" t="s">
        <v>37</v>
      </c>
      <c r="AX143" s="13" t="s">
        <v>83</v>
      </c>
      <c r="AY143" s="247" t="s">
        <v>147</v>
      </c>
    </row>
    <row r="144" s="2" customFormat="1" ht="37.8" customHeight="1">
      <c r="A144" s="40"/>
      <c r="B144" s="41"/>
      <c r="C144" s="226" t="s">
        <v>1734</v>
      </c>
      <c r="D144" s="226" t="s">
        <v>212</v>
      </c>
      <c r="E144" s="227" t="s">
        <v>2099</v>
      </c>
      <c r="F144" s="228" t="s">
        <v>2100</v>
      </c>
      <c r="G144" s="229" t="s">
        <v>772</v>
      </c>
      <c r="H144" s="230">
        <v>4</v>
      </c>
      <c r="I144" s="231"/>
      <c r="J144" s="232">
        <f>ROUND(I144*H144,2)</f>
        <v>0</v>
      </c>
      <c r="K144" s="233"/>
      <c r="L144" s="234"/>
      <c r="M144" s="235" t="s">
        <v>19</v>
      </c>
      <c r="N144" s="236" t="s">
        <v>46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186</v>
      </c>
      <c r="AT144" s="219" t="s">
        <v>212</v>
      </c>
      <c r="AU144" s="219" t="s">
        <v>85</v>
      </c>
      <c r="AY144" s="19" t="s">
        <v>147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83</v>
      </c>
      <c r="BK144" s="220">
        <f>ROUND(I144*H144,2)</f>
        <v>0</v>
      </c>
      <c r="BL144" s="19" t="s">
        <v>153</v>
      </c>
      <c r="BM144" s="219" t="s">
        <v>2101</v>
      </c>
    </row>
    <row r="145" s="2" customFormat="1" ht="37.8" customHeight="1">
      <c r="A145" s="40"/>
      <c r="B145" s="41"/>
      <c r="C145" s="226" t="s">
        <v>1738</v>
      </c>
      <c r="D145" s="226" t="s">
        <v>212</v>
      </c>
      <c r="E145" s="227" t="s">
        <v>2102</v>
      </c>
      <c r="F145" s="228" t="s">
        <v>2103</v>
      </c>
      <c r="G145" s="229" t="s">
        <v>772</v>
      </c>
      <c r="H145" s="230">
        <v>2</v>
      </c>
      <c r="I145" s="231"/>
      <c r="J145" s="232">
        <f>ROUND(I145*H145,2)</f>
        <v>0</v>
      </c>
      <c r="K145" s="233"/>
      <c r="L145" s="234"/>
      <c r="M145" s="235" t="s">
        <v>19</v>
      </c>
      <c r="N145" s="236" t="s">
        <v>46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186</v>
      </c>
      <c r="AT145" s="219" t="s">
        <v>212</v>
      </c>
      <c r="AU145" s="219" t="s">
        <v>85</v>
      </c>
      <c r="AY145" s="19" t="s">
        <v>147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83</v>
      </c>
      <c r="BK145" s="220">
        <f>ROUND(I145*H145,2)</f>
        <v>0</v>
      </c>
      <c r="BL145" s="19" t="s">
        <v>153</v>
      </c>
      <c r="BM145" s="219" t="s">
        <v>2104</v>
      </c>
    </row>
    <row r="146" s="2" customFormat="1" ht="21.75" customHeight="1">
      <c r="A146" s="40"/>
      <c r="B146" s="41"/>
      <c r="C146" s="226" t="s">
        <v>1572</v>
      </c>
      <c r="D146" s="226" t="s">
        <v>212</v>
      </c>
      <c r="E146" s="227" t="s">
        <v>2105</v>
      </c>
      <c r="F146" s="228" t="s">
        <v>2106</v>
      </c>
      <c r="G146" s="229" t="s">
        <v>772</v>
      </c>
      <c r="H146" s="230">
        <v>4</v>
      </c>
      <c r="I146" s="231"/>
      <c r="J146" s="232">
        <f>ROUND(I146*H146,2)</f>
        <v>0</v>
      </c>
      <c r="K146" s="233"/>
      <c r="L146" s="234"/>
      <c r="M146" s="235" t="s">
        <v>19</v>
      </c>
      <c r="N146" s="236" t="s">
        <v>46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186</v>
      </c>
      <c r="AT146" s="219" t="s">
        <v>212</v>
      </c>
      <c r="AU146" s="219" t="s">
        <v>85</v>
      </c>
      <c r="AY146" s="19" t="s">
        <v>147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83</v>
      </c>
      <c r="BK146" s="220">
        <f>ROUND(I146*H146,2)</f>
        <v>0</v>
      </c>
      <c r="BL146" s="19" t="s">
        <v>153</v>
      </c>
      <c r="BM146" s="219" t="s">
        <v>2107</v>
      </c>
    </row>
    <row r="147" s="2" customFormat="1" ht="37.8" customHeight="1">
      <c r="A147" s="40"/>
      <c r="B147" s="41"/>
      <c r="C147" s="207" t="s">
        <v>996</v>
      </c>
      <c r="D147" s="207" t="s">
        <v>149</v>
      </c>
      <c r="E147" s="208" t="s">
        <v>2108</v>
      </c>
      <c r="F147" s="209" t="s">
        <v>2109</v>
      </c>
      <c r="G147" s="210" t="s">
        <v>159</v>
      </c>
      <c r="H147" s="211">
        <v>3.907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46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153</v>
      </c>
      <c r="AT147" s="219" t="s">
        <v>149</v>
      </c>
      <c r="AU147" s="219" t="s">
        <v>85</v>
      </c>
      <c r="AY147" s="19" t="s">
        <v>147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83</v>
      </c>
      <c r="BK147" s="220">
        <f>ROUND(I147*H147,2)</f>
        <v>0</v>
      </c>
      <c r="BL147" s="19" t="s">
        <v>153</v>
      </c>
      <c r="BM147" s="219" t="s">
        <v>2110</v>
      </c>
    </row>
    <row r="148" s="2" customFormat="1">
      <c r="A148" s="40"/>
      <c r="B148" s="41"/>
      <c r="C148" s="42"/>
      <c r="D148" s="221" t="s">
        <v>155</v>
      </c>
      <c r="E148" s="42"/>
      <c r="F148" s="222" t="s">
        <v>2111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155</v>
      </c>
      <c r="AU148" s="19" t="s">
        <v>85</v>
      </c>
    </row>
    <row r="149" s="14" customFormat="1">
      <c r="A149" s="14"/>
      <c r="B149" s="248"/>
      <c r="C149" s="249"/>
      <c r="D149" s="239" t="s">
        <v>217</v>
      </c>
      <c r="E149" s="250" t="s">
        <v>19</v>
      </c>
      <c r="F149" s="251" t="s">
        <v>2075</v>
      </c>
      <c r="G149" s="249"/>
      <c r="H149" s="250" t="s">
        <v>19</v>
      </c>
      <c r="I149" s="252"/>
      <c r="J149" s="249"/>
      <c r="K149" s="249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217</v>
      </c>
      <c r="AU149" s="257" t="s">
        <v>85</v>
      </c>
      <c r="AV149" s="14" t="s">
        <v>83</v>
      </c>
      <c r="AW149" s="14" t="s">
        <v>37</v>
      </c>
      <c r="AX149" s="14" t="s">
        <v>75</v>
      </c>
      <c r="AY149" s="257" t="s">
        <v>147</v>
      </c>
    </row>
    <row r="150" s="14" customFormat="1">
      <c r="A150" s="14"/>
      <c r="B150" s="248"/>
      <c r="C150" s="249"/>
      <c r="D150" s="239" t="s">
        <v>217</v>
      </c>
      <c r="E150" s="250" t="s">
        <v>19</v>
      </c>
      <c r="F150" s="251" t="s">
        <v>2112</v>
      </c>
      <c r="G150" s="249"/>
      <c r="H150" s="250" t="s">
        <v>19</v>
      </c>
      <c r="I150" s="252"/>
      <c r="J150" s="249"/>
      <c r="K150" s="249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217</v>
      </c>
      <c r="AU150" s="257" t="s">
        <v>85</v>
      </c>
      <c r="AV150" s="14" t="s">
        <v>83</v>
      </c>
      <c r="AW150" s="14" t="s">
        <v>37</v>
      </c>
      <c r="AX150" s="14" t="s">
        <v>75</v>
      </c>
      <c r="AY150" s="257" t="s">
        <v>147</v>
      </c>
    </row>
    <row r="151" s="13" customFormat="1">
      <c r="A151" s="13"/>
      <c r="B151" s="237"/>
      <c r="C151" s="238"/>
      <c r="D151" s="239" t="s">
        <v>217</v>
      </c>
      <c r="E151" s="258" t="s">
        <v>19</v>
      </c>
      <c r="F151" s="240" t="s">
        <v>2113</v>
      </c>
      <c r="G151" s="238"/>
      <c r="H151" s="241">
        <v>3.907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217</v>
      </c>
      <c r="AU151" s="247" t="s">
        <v>85</v>
      </c>
      <c r="AV151" s="13" t="s">
        <v>85</v>
      </c>
      <c r="AW151" s="13" t="s">
        <v>37</v>
      </c>
      <c r="AX151" s="13" t="s">
        <v>83</v>
      </c>
      <c r="AY151" s="247" t="s">
        <v>147</v>
      </c>
    </row>
    <row r="152" s="2" customFormat="1" ht="16.5" customHeight="1">
      <c r="A152" s="40"/>
      <c r="B152" s="41"/>
      <c r="C152" s="226" t="s">
        <v>1749</v>
      </c>
      <c r="D152" s="226" t="s">
        <v>212</v>
      </c>
      <c r="E152" s="227" t="s">
        <v>2114</v>
      </c>
      <c r="F152" s="228" t="s">
        <v>2115</v>
      </c>
      <c r="G152" s="229" t="s">
        <v>159</v>
      </c>
      <c r="H152" s="230">
        <v>4.298</v>
      </c>
      <c r="I152" s="231"/>
      <c r="J152" s="232">
        <f>ROUND(I152*H152,2)</f>
        <v>0</v>
      </c>
      <c r="K152" s="233"/>
      <c r="L152" s="234"/>
      <c r="M152" s="235" t="s">
        <v>19</v>
      </c>
      <c r="N152" s="236" t="s">
        <v>46</v>
      </c>
      <c r="O152" s="86"/>
      <c r="P152" s="217">
        <f>O152*H152</f>
        <v>0</v>
      </c>
      <c r="Q152" s="217">
        <v>0.00042000000000000002</v>
      </c>
      <c r="R152" s="217">
        <f>Q152*H152</f>
        <v>0.0018051600000000001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186</v>
      </c>
      <c r="AT152" s="219" t="s">
        <v>212</v>
      </c>
      <c r="AU152" s="219" t="s">
        <v>85</v>
      </c>
      <c r="AY152" s="19" t="s">
        <v>147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83</v>
      </c>
      <c r="BK152" s="220">
        <f>ROUND(I152*H152,2)</f>
        <v>0</v>
      </c>
      <c r="BL152" s="19" t="s">
        <v>153</v>
      </c>
      <c r="BM152" s="219" t="s">
        <v>2116</v>
      </c>
    </row>
    <row r="153" s="13" customFormat="1">
      <c r="A153" s="13"/>
      <c r="B153" s="237"/>
      <c r="C153" s="238"/>
      <c r="D153" s="239" t="s">
        <v>217</v>
      </c>
      <c r="E153" s="238"/>
      <c r="F153" s="240" t="s">
        <v>2117</v>
      </c>
      <c r="G153" s="238"/>
      <c r="H153" s="241">
        <v>4.298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217</v>
      </c>
      <c r="AU153" s="247" t="s">
        <v>85</v>
      </c>
      <c r="AV153" s="13" t="s">
        <v>85</v>
      </c>
      <c r="AW153" s="13" t="s">
        <v>4</v>
      </c>
      <c r="AX153" s="13" t="s">
        <v>83</v>
      </c>
      <c r="AY153" s="247" t="s">
        <v>147</v>
      </c>
    </row>
    <row r="154" s="2" customFormat="1" ht="37.8" customHeight="1">
      <c r="A154" s="40"/>
      <c r="B154" s="41"/>
      <c r="C154" s="207" t="s">
        <v>1753</v>
      </c>
      <c r="D154" s="207" t="s">
        <v>149</v>
      </c>
      <c r="E154" s="208" t="s">
        <v>2118</v>
      </c>
      <c r="F154" s="209" t="s">
        <v>2119</v>
      </c>
      <c r="G154" s="210" t="s">
        <v>152</v>
      </c>
      <c r="H154" s="211">
        <v>5.0439999999999996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46</v>
      </c>
      <c r="O154" s="86"/>
      <c r="P154" s="217">
        <f>O154*H154</f>
        <v>0</v>
      </c>
      <c r="Q154" s="217">
        <v>2.5019499999999999</v>
      </c>
      <c r="R154" s="217">
        <f>Q154*H154</f>
        <v>12.619835799999999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153</v>
      </c>
      <c r="AT154" s="219" t="s">
        <v>149</v>
      </c>
      <c r="AU154" s="219" t="s">
        <v>85</v>
      </c>
      <c r="AY154" s="19" t="s">
        <v>147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83</v>
      </c>
      <c r="BK154" s="220">
        <f>ROUND(I154*H154,2)</f>
        <v>0</v>
      </c>
      <c r="BL154" s="19" t="s">
        <v>153</v>
      </c>
      <c r="BM154" s="219" t="s">
        <v>2120</v>
      </c>
    </row>
    <row r="155" s="2" customFormat="1">
      <c r="A155" s="40"/>
      <c r="B155" s="41"/>
      <c r="C155" s="42"/>
      <c r="D155" s="221" t="s">
        <v>155</v>
      </c>
      <c r="E155" s="42"/>
      <c r="F155" s="222" t="s">
        <v>2121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155</v>
      </c>
      <c r="AU155" s="19" t="s">
        <v>85</v>
      </c>
    </row>
    <row r="156" s="2" customFormat="1" ht="37.8" customHeight="1">
      <c r="A156" s="40"/>
      <c r="B156" s="41"/>
      <c r="C156" s="207" t="s">
        <v>1758</v>
      </c>
      <c r="D156" s="207" t="s">
        <v>149</v>
      </c>
      <c r="E156" s="208" t="s">
        <v>2122</v>
      </c>
      <c r="F156" s="209" t="s">
        <v>2123</v>
      </c>
      <c r="G156" s="210" t="s">
        <v>189</v>
      </c>
      <c r="H156" s="211">
        <v>0.089999999999999997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46</v>
      </c>
      <c r="O156" s="86"/>
      <c r="P156" s="217">
        <f>O156*H156</f>
        <v>0</v>
      </c>
      <c r="Q156" s="217">
        <v>1.06277</v>
      </c>
      <c r="R156" s="217">
        <f>Q156*H156</f>
        <v>0.095649299999999993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153</v>
      </c>
      <c r="AT156" s="219" t="s">
        <v>149</v>
      </c>
      <c r="AU156" s="219" t="s">
        <v>85</v>
      </c>
      <c r="AY156" s="19" t="s">
        <v>147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83</v>
      </c>
      <c r="BK156" s="220">
        <f>ROUND(I156*H156,2)</f>
        <v>0</v>
      </c>
      <c r="BL156" s="19" t="s">
        <v>153</v>
      </c>
      <c r="BM156" s="219" t="s">
        <v>2124</v>
      </c>
    </row>
    <row r="157" s="2" customFormat="1">
      <c r="A157" s="40"/>
      <c r="B157" s="41"/>
      <c r="C157" s="42"/>
      <c r="D157" s="221" t="s">
        <v>155</v>
      </c>
      <c r="E157" s="42"/>
      <c r="F157" s="222" t="s">
        <v>2125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155</v>
      </c>
      <c r="AU157" s="19" t="s">
        <v>85</v>
      </c>
    </row>
    <row r="158" s="14" customFormat="1">
      <c r="A158" s="14"/>
      <c r="B158" s="248"/>
      <c r="C158" s="249"/>
      <c r="D158" s="239" t="s">
        <v>217</v>
      </c>
      <c r="E158" s="250" t="s">
        <v>19</v>
      </c>
      <c r="F158" s="251" t="s">
        <v>2075</v>
      </c>
      <c r="G158" s="249"/>
      <c r="H158" s="250" t="s">
        <v>19</v>
      </c>
      <c r="I158" s="252"/>
      <c r="J158" s="249"/>
      <c r="K158" s="249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217</v>
      </c>
      <c r="AU158" s="257" t="s">
        <v>85</v>
      </c>
      <c r="AV158" s="14" t="s">
        <v>83</v>
      </c>
      <c r="AW158" s="14" t="s">
        <v>37</v>
      </c>
      <c r="AX158" s="14" t="s">
        <v>75</v>
      </c>
      <c r="AY158" s="257" t="s">
        <v>147</v>
      </c>
    </row>
    <row r="159" s="13" customFormat="1">
      <c r="A159" s="13"/>
      <c r="B159" s="237"/>
      <c r="C159" s="238"/>
      <c r="D159" s="239" t="s">
        <v>217</v>
      </c>
      <c r="E159" s="258" t="s">
        <v>19</v>
      </c>
      <c r="F159" s="240" t="s">
        <v>2126</v>
      </c>
      <c r="G159" s="238"/>
      <c r="H159" s="241">
        <v>0.089999999999999997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217</v>
      </c>
      <c r="AU159" s="247" t="s">
        <v>85</v>
      </c>
      <c r="AV159" s="13" t="s">
        <v>85</v>
      </c>
      <c r="AW159" s="13" t="s">
        <v>37</v>
      </c>
      <c r="AX159" s="13" t="s">
        <v>83</v>
      </c>
      <c r="AY159" s="247" t="s">
        <v>147</v>
      </c>
    </row>
    <row r="160" s="2" customFormat="1" ht="37.8" customHeight="1">
      <c r="A160" s="40"/>
      <c r="B160" s="41"/>
      <c r="C160" s="207" t="s">
        <v>1763</v>
      </c>
      <c r="D160" s="207" t="s">
        <v>149</v>
      </c>
      <c r="E160" s="208" t="s">
        <v>2127</v>
      </c>
      <c r="F160" s="209" t="s">
        <v>2128</v>
      </c>
      <c r="G160" s="210" t="s">
        <v>159</v>
      </c>
      <c r="H160" s="211">
        <v>2.7160000000000002</v>
      </c>
      <c r="I160" s="212"/>
      <c r="J160" s="213">
        <f>ROUND(I160*H160,2)</f>
        <v>0</v>
      </c>
      <c r="K160" s="214"/>
      <c r="L160" s="46"/>
      <c r="M160" s="215" t="s">
        <v>19</v>
      </c>
      <c r="N160" s="216" t="s">
        <v>46</v>
      </c>
      <c r="O160" s="86"/>
      <c r="P160" s="217">
        <f>O160*H160</f>
        <v>0</v>
      </c>
      <c r="Q160" s="217">
        <v>0.012959999999999999</v>
      </c>
      <c r="R160" s="217">
        <f>Q160*H160</f>
        <v>0.035199359999999999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153</v>
      </c>
      <c r="AT160" s="219" t="s">
        <v>149</v>
      </c>
      <c r="AU160" s="219" t="s">
        <v>85</v>
      </c>
      <c r="AY160" s="19" t="s">
        <v>147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83</v>
      </c>
      <c r="BK160" s="220">
        <f>ROUND(I160*H160,2)</f>
        <v>0</v>
      </c>
      <c r="BL160" s="19" t="s">
        <v>153</v>
      </c>
      <c r="BM160" s="219" t="s">
        <v>2129</v>
      </c>
    </row>
    <row r="161" s="2" customFormat="1">
      <c r="A161" s="40"/>
      <c r="B161" s="41"/>
      <c r="C161" s="42"/>
      <c r="D161" s="221" t="s">
        <v>155</v>
      </c>
      <c r="E161" s="42"/>
      <c r="F161" s="222" t="s">
        <v>2130</v>
      </c>
      <c r="G161" s="42"/>
      <c r="H161" s="42"/>
      <c r="I161" s="223"/>
      <c r="J161" s="42"/>
      <c r="K161" s="42"/>
      <c r="L161" s="46"/>
      <c r="M161" s="224"/>
      <c r="N161" s="22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155</v>
      </c>
      <c r="AU161" s="19" t="s">
        <v>85</v>
      </c>
    </row>
    <row r="162" s="14" customFormat="1">
      <c r="A162" s="14"/>
      <c r="B162" s="248"/>
      <c r="C162" s="249"/>
      <c r="D162" s="239" t="s">
        <v>217</v>
      </c>
      <c r="E162" s="250" t="s">
        <v>19</v>
      </c>
      <c r="F162" s="251" t="s">
        <v>2075</v>
      </c>
      <c r="G162" s="249"/>
      <c r="H162" s="250" t="s">
        <v>19</v>
      </c>
      <c r="I162" s="252"/>
      <c r="J162" s="249"/>
      <c r="K162" s="249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217</v>
      </c>
      <c r="AU162" s="257" t="s">
        <v>85</v>
      </c>
      <c r="AV162" s="14" t="s">
        <v>83</v>
      </c>
      <c r="AW162" s="14" t="s">
        <v>37</v>
      </c>
      <c r="AX162" s="14" t="s">
        <v>75</v>
      </c>
      <c r="AY162" s="257" t="s">
        <v>147</v>
      </c>
    </row>
    <row r="163" s="13" customFormat="1">
      <c r="A163" s="13"/>
      <c r="B163" s="237"/>
      <c r="C163" s="238"/>
      <c r="D163" s="239" t="s">
        <v>217</v>
      </c>
      <c r="E163" s="258" t="s">
        <v>19</v>
      </c>
      <c r="F163" s="240" t="s">
        <v>2131</v>
      </c>
      <c r="G163" s="238"/>
      <c r="H163" s="241">
        <v>2.7160000000000002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217</v>
      </c>
      <c r="AU163" s="247" t="s">
        <v>85</v>
      </c>
      <c r="AV163" s="13" t="s">
        <v>85</v>
      </c>
      <c r="AW163" s="13" t="s">
        <v>37</v>
      </c>
      <c r="AX163" s="13" t="s">
        <v>83</v>
      </c>
      <c r="AY163" s="247" t="s">
        <v>147</v>
      </c>
    </row>
    <row r="164" s="2" customFormat="1" ht="37.8" customHeight="1">
      <c r="A164" s="40"/>
      <c r="B164" s="41"/>
      <c r="C164" s="207" t="s">
        <v>1769</v>
      </c>
      <c r="D164" s="207" t="s">
        <v>149</v>
      </c>
      <c r="E164" s="208" t="s">
        <v>2132</v>
      </c>
      <c r="F164" s="209" t="s">
        <v>2133</v>
      </c>
      <c r="G164" s="210" t="s">
        <v>159</v>
      </c>
      <c r="H164" s="211">
        <v>2.7160000000000002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46</v>
      </c>
      <c r="O164" s="86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153</v>
      </c>
      <c r="AT164" s="219" t="s">
        <v>149</v>
      </c>
      <c r="AU164" s="219" t="s">
        <v>85</v>
      </c>
      <c r="AY164" s="19" t="s">
        <v>147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83</v>
      </c>
      <c r="BK164" s="220">
        <f>ROUND(I164*H164,2)</f>
        <v>0</v>
      </c>
      <c r="BL164" s="19" t="s">
        <v>153</v>
      </c>
      <c r="BM164" s="219" t="s">
        <v>2134</v>
      </c>
    </row>
    <row r="165" s="2" customFormat="1">
      <c r="A165" s="40"/>
      <c r="B165" s="41"/>
      <c r="C165" s="42"/>
      <c r="D165" s="221" t="s">
        <v>155</v>
      </c>
      <c r="E165" s="42"/>
      <c r="F165" s="222" t="s">
        <v>2135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155</v>
      </c>
      <c r="AU165" s="19" t="s">
        <v>85</v>
      </c>
    </row>
    <row r="166" s="2" customFormat="1" ht="37.8" customHeight="1">
      <c r="A166" s="40"/>
      <c r="B166" s="41"/>
      <c r="C166" s="207" t="s">
        <v>986</v>
      </c>
      <c r="D166" s="207" t="s">
        <v>149</v>
      </c>
      <c r="E166" s="208" t="s">
        <v>2136</v>
      </c>
      <c r="F166" s="209" t="s">
        <v>2137</v>
      </c>
      <c r="G166" s="210" t="s">
        <v>152</v>
      </c>
      <c r="H166" s="211">
        <v>5.3869999999999996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46</v>
      </c>
      <c r="O166" s="86"/>
      <c r="P166" s="217">
        <f>O166*H166</f>
        <v>0</v>
      </c>
      <c r="Q166" s="217">
        <v>2.1600000000000001</v>
      </c>
      <c r="R166" s="217">
        <f>Q166*H166</f>
        <v>11.635920000000001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153</v>
      </c>
      <c r="AT166" s="219" t="s">
        <v>149</v>
      </c>
      <c r="AU166" s="219" t="s">
        <v>85</v>
      </c>
      <c r="AY166" s="19" t="s">
        <v>147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83</v>
      </c>
      <c r="BK166" s="220">
        <f>ROUND(I166*H166,2)</f>
        <v>0</v>
      </c>
      <c r="BL166" s="19" t="s">
        <v>153</v>
      </c>
      <c r="BM166" s="219" t="s">
        <v>2138</v>
      </c>
    </row>
    <row r="167" s="2" customFormat="1">
      <c r="A167" s="40"/>
      <c r="B167" s="41"/>
      <c r="C167" s="42"/>
      <c r="D167" s="221" t="s">
        <v>155</v>
      </c>
      <c r="E167" s="42"/>
      <c r="F167" s="222" t="s">
        <v>2139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155</v>
      </c>
      <c r="AU167" s="19" t="s">
        <v>85</v>
      </c>
    </row>
    <row r="168" s="14" customFormat="1">
      <c r="A168" s="14"/>
      <c r="B168" s="248"/>
      <c r="C168" s="249"/>
      <c r="D168" s="239" t="s">
        <v>217</v>
      </c>
      <c r="E168" s="250" t="s">
        <v>19</v>
      </c>
      <c r="F168" s="251" t="s">
        <v>2075</v>
      </c>
      <c r="G168" s="249"/>
      <c r="H168" s="250" t="s">
        <v>19</v>
      </c>
      <c r="I168" s="252"/>
      <c r="J168" s="249"/>
      <c r="K168" s="249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217</v>
      </c>
      <c r="AU168" s="257" t="s">
        <v>85</v>
      </c>
      <c r="AV168" s="14" t="s">
        <v>83</v>
      </c>
      <c r="AW168" s="14" t="s">
        <v>37</v>
      </c>
      <c r="AX168" s="14" t="s">
        <v>75</v>
      </c>
      <c r="AY168" s="257" t="s">
        <v>147</v>
      </c>
    </row>
    <row r="169" s="14" customFormat="1">
      <c r="A169" s="14"/>
      <c r="B169" s="248"/>
      <c r="C169" s="249"/>
      <c r="D169" s="239" t="s">
        <v>217</v>
      </c>
      <c r="E169" s="250" t="s">
        <v>19</v>
      </c>
      <c r="F169" s="251" t="s">
        <v>2140</v>
      </c>
      <c r="G169" s="249"/>
      <c r="H169" s="250" t="s">
        <v>19</v>
      </c>
      <c r="I169" s="252"/>
      <c r="J169" s="249"/>
      <c r="K169" s="249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217</v>
      </c>
      <c r="AU169" s="257" t="s">
        <v>85</v>
      </c>
      <c r="AV169" s="14" t="s">
        <v>83</v>
      </c>
      <c r="AW169" s="14" t="s">
        <v>37</v>
      </c>
      <c r="AX169" s="14" t="s">
        <v>75</v>
      </c>
      <c r="AY169" s="257" t="s">
        <v>147</v>
      </c>
    </row>
    <row r="170" s="13" customFormat="1">
      <c r="A170" s="13"/>
      <c r="B170" s="237"/>
      <c r="C170" s="238"/>
      <c r="D170" s="239" t="s">
        <v>217</v>
      </c>
      <c r="E170" s="258" t="s">
        <v>19</v>
      </c>
      <c r="F170" s="240" t="s">
        <v>2141</v>
      </c>
      <c r="G170" s="238"/>
      <c r="H170" s="241">
        <v>5.3869999999999996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217</v>
      </c>
      <c r="AU170" s="247" t="s">
        <v>85</v>
      </c>
      <c r="AV170" s="13" t="s">
        <v>85</v>
      </c>
      <c r="AW170" s="13" t="s">
        <v>37</v>
      </c>
      <c r="AX170" s="13" t="s">
        <v>83</v>
      </c>
      <c r="AY170" s="247" t="s">
        <v>147</v>
      </c>
    </row>
    <row r="171" s="12" customFormat="1" ht="22.8" customHeight="1">
      <c r="A171" s="12"/>
      <c r="B171" s="191"/>
      <c r="C171" s="192"/>
      <c r="D171" s="193" t="s">
        <v>74</v>
      </c>
      <c r="E171" s="205" t="s">
        <v>171</v>
      </c>
      <c r="F171" s="205" t="s">
        <v>2142</v>
      </c>
      <c r="G171" s="192"/>
      <c r="H171" s="192"/>
      <c r="I171" s="195"/>
      <c r="J171" s="206">
        <f>BK171</f>
        <v>0</v>
      </c>
      <c r="K171" s="192"/>
      <c r="L171" s="197"/>
      <c r="M171" s="198"/>
      <c r="N171" s="199"/>
      <c r="O171" s="199"/>
      <c r="P171" s="200">
        <f>SUM(P172:P175)</f>
        <v>0</v>
      </c>
      <c r="Q171" s="199"/>
      <c r="R171" s="200">
        <f>SUM(R172:R175)</f>
        <v>1.2988850000000001</v>
      </c>
      <c r="S171" s="199"/>
      <c r="T171" s="201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2" t="s">
        <v>83</v>
      </c>
      <c r="AT171" s="203" t="s">
        <v>74</v>
      </c>
      <c r="AU171" s="203" t="s">
        <v>83</v>
      </c>
      <c r="AY171" s="202" t="s">
        <v>147</v>
      </c>
      <c r="BK171" s="204">
        <f>SUM(BK172:BK175)</f>
        <v>0</v>
      </c>
    </row>
    <row r="172" s="2" customFormat="1" ht="76.35" customHeight="1">
      <c r="A172" s="40"/>
      <c r="B172" s="41"/>
      <c r="C172" s="207" t="s">
        <v>1779</v>
      </c>
      <c r="D172" s="207" t="s">
        <v>149</v>
      </c>
      <c r="E172" s="208" t="s">
        <v>2143</v>
      </c>
      <c r="F172" s="209" t="s">
        <v>2144</v>
      </c>
      <c r="G172" s="210" t="s">
        <v>159</v>
      </c>
      <c r="H172" s="211">
        <v>5.9500000000000002</v>
      </c>
      <c r="I172" s="212"/>
      <c r="J172" s="213">
        <f>ROUND(I172*H172,2)</f>
        <v>0</v>
      </c>
      <c r="K172" s="214"/>
      <c r="L172" s="46"/>
      <c r="M172" s="215" t="s">
        <v>19</v>
      </c>
      <c r="N172" s="216" t="s">
        <v>46</v>
      </c>
      <c r="O172" s="86"/>
      <c r="P172" s="217">
        <f>O172*H172</f>
        <v>0</v>
      </c>
      <c r="Q172" s="217">
        <v>0.10100000000000001</v>
      </c>
      <c r="R172" s="217">
        <f>Q172*H172</f>
        <v>0.6009500000000001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153</v>
      </c>
      <c r="AT172" s="219" t="s">
        <v>149</v>
      </c>
      <c r="AU172" s="219" t="s">
        <v>85</v>
      </c>
      <c r="AY172" s="19" t="s">
        <v>147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83</v>
      </c>
      <c r="BK172" s="220">
        <f>ROUND(I172*H172,2)</f>
        <v>0</v>
      </c>
      <c r="BL172" s="19" t="s">
        <v>153</v>
      </c>
      <c r="BM172" s="219" t="s">
        <v>2145</v>
      </c>
    </row>
    <row r="173" s="2" customFormat="1">
      <c r="A173" s="40"/>
      <c r="B173" s="41"/>
      <c r="C173" s="42"/>
      <c r="D173" s="221" t="s">
        <v>155</v>
      </c>
      <c r="E173" s="42"/>
      <c r="F173" s="222" t="s">
        <v>2146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155</v>
      </c>
      <c r="AU173" s="19" t="s">
        <v>85</v>
      </c>
    </row>
    <row r="174" s="2" customFormat="1" ht="24.15" customHeight="1">
      <c r="A174" s="40"/>
      <c r="B174" s="41"/>
      <c r="C174" s="226" t="s">
        <v>1784</v>
      </c>
      <c r="D174" s="226" t="s">
        <v>212</v>
      </c>
      <c r="E174" s="227" t="s">
        <v>2147</v>
      </c>
      <c r="F174" s="228" t="s">
        <v>2148</v>
      </c>
      <c r="G174" s="229" t="s">
        <v>159</v>
      </c>
      <c r="H174" s="230">
        <v>6.069</v>
      </c>
      <c r="I174" s="231"/>
      <c r="J174" s="232">
        <f>ROUND(I174*H174,2)</f>
        <v>0</v>
      </c>
      <c r="K174" s="233"/>
      <c r="L174" s="234"/>
      <c r="M174" s="235" t="s">
        <v>19</v>
      </c>
      <c r="N174" s="236" t="s">
        <v>46</v>
      </c>
      <c r="O174" s="86"/>
      <c r="P174" s="217">
        <f>O174*H174</f>
        <v>0</v>
      </c>
      <c r="Q174" s="217">
        <v>0.11500000000000001</v>
      </c>
      <c r="R174" s="217">
        <f>Q174*H174</f>
        <v>0.69793499999999997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186</v>
      </c>
      <c r="AT174" s="219" t="s">
        <v>212</v>
      </c>
      <c r="AU174" s="219" t="s">
        <v>85</v>
      </c>
      <c r="AY174" s="19" t="s">
        <v>147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83</v>
      </c>
      <c r="BK174" s="220">
        <f>ROUND(I174*H174,2)</f>
        <v>0</v>
      </c>
      <c r="BL174" s="19" t="s">
        <v>153</v>
      </c>
      <c r="BM174" s="219" t="s">
        <v>2149</v>
      </c>
    </row>
    <row r="175" s="13" customFormat="1">
      <c r="A175" s="13"/>
      <c r="B175" s="237"/>
      <c r="C175" s="238"/>
      <c r="D175" s="239" t="s">
        <v>217</v>
      </c>
      <c r="E175" s="238"/>
      <c r="F175" s="240" t="s">
        <v>2150</v>
      </c>
      <c r="G175" s="238"/>
      <c r="H175" s="241">
        <v>6.069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217</v>
      </c>
      <c r="AU175" s="247" t="s">
        <v>85</v>
      </c>
      <c r="AV175" s="13" t="s">
        <v>85</v>
      </c>
      <c r="AW175" s="13" t="s">
        <v>4</v>
      </c>
      <c r="AX175" s="13" t="s">
        <v>83</v>
      </c>
      <c r="AY175" s="247" t="s">
        <v>147</v>
      </c>
    </row>
    <row r="176" s="12" customFormat="1" ht="22.8" customHeight="1">
      <c r="A176" s="12"/>
      <c r="B176" s="191"/>
      <c r="C176" s="192"/>
      <c r="D176" s="193" t="s">
        <v>74</v>
      </c>
      <c r="E176" s="205" t="s">
        <v>176</v>
      </c>
      <c r="F176" s="205" t="s">
        <v>252</v>
      </c>
      <c r="G176" s="192"/>
      <c r="H176" s="192"/>
      <c r="I176" s="195"/>
      <c r="J176" s="206">
        <f>BK176</f>
        <v>0</v>
      </c>
      <c r="K176" s="192"/>
      <c r="L176" s="197"/>
      <c r="M176" s="198"/>
      <c r="N176" s="199"/>
      <c r="O176" s="199"/>
      <c r="P176" s="200">
        <f>SUM(P177:P348)</f>
        <v>0</v>
      </c>
      <c r="Q176" s="199"/>
      <c r="R176" s="200">
        <f>SUM(R177:R348)</f>
        <v>10.743425559999999</v>
      </c>
      <c r="S176" s="199"/>
      <c r="T176" s="201">
        <f>SUM(T177:T348)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2" t="s">
        <v>83</v>
      </c>
      <c r="AT176" s="203" t="s">
        <v>74</v>
      </c>
      <c r="AU176" s="203" t="s">
        <v>83</v>
      </c>
      <c r="AY176" s="202" t="s">
        <v>147</v>
      </c>
      <c r="BK176" s="204">
        <f>SUM(BK177:BK348)</f>
        <v>0</v>
      </c>
    </row>
    <row r="177" s="2" customFormat="1" ht="24.15" customHeight="1">
      <c r="A177" s="40"/>
      <c r="B177" s="41"/>
      <c r="C177" s="207" t="s">
        <v>253</v>
      </c>
      <c r="D177" s="207" t="s">
        <v>149</v>
      </c>
      <c r="E177" s="208" t="s">
        <v>254</v>
      </c>
      <c r="F177" s="209" t="s">
        <v>255</v>
      </c>
      <c r="G177" s="210" t="s">
        <v>159</v>
      </c>
      <c r="H177" s="211">
        <v>10.08</v>
      </c>
      <c r="I177" s="212"/>
      <c r="J177" s="213">
        <f>ROUND(I177*H177,2)</f>
        <v>0</v>
      </c>
      <c r="K177" s="214"/>
      <c r="L177" s="46"/>
      <c r="M177" s="215" t="s">
        <v>19</v>
      </c>
      <c r="N177" s="216" t="s">
        <v>46</v>
      </c>
      <c r="O177" s="86"/>
      <c r="P177" s="217">
        <f>O177*H177</f>
        <v>0</v>
      </c>
      <c r="Q177" s="217">
        <v>0.00025999999999999998</v>
      </c>
      <c r="R177" s="217">
        <f>Q177*H177</f>
        <v>0.0026208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153</v>
      </c>
      <c r="AT177" s="219" t="s">
        <v>149</v>
      </c>
      <c r="AU177" s="219" t="s">
        <v>85</v>
      </c>
      <c r="AY177" s="19" t="s">
        <v>147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83</v>
      </c>
      <c r="BK177" s="220">
        <f>ROUND(I177*H177,2)</f>
        <v>0</v>
      </c>
      <c r="BL177" s="19" t="s">
        <v>153</v>
      </c>
      <c r="BM177" s="219" t="s">
        <v>256</v>
      </c>
    </row>
    <row r="178" s="2" customFormat="1">
      <c r="A178" s="40"/>
      <c r="B178" s="41"/>
      <c r="C178" s="42"/>
      <c r="D178" s="221" t="s">
        <v>155</v>
      </c>
      <c r="E178" s="42"/>
      <c r="F178" s="222" t="s">
        <v>257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155</v>
      </c>
      <c r="AU178" s="19" t="s">
        <v>85</v>
      </c>
    </row>
    <row r="179" s="14" customFormat="1">
      <c r="A179" s="14"/>
      <c r="B179" s="248"/>
      <c r="C179" s="249"/>
      <c r="D179" s="239" t="s">
        <v>217</v>
      </c>
      <c r="E179" s="250" t="s">
        <v>19</v>
      </c>
      <c r="F179" s="251" t="s">
        <v>258</v>
      </c>
      <c r="G179" s="249"/>
      <c r="H179" s="250" t="s">
        <v>19</v>
      </c>
      <c r="I179" s="252"/>
      <c r="J179" s="249"/>
      <c r="K179" s="249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217</v>
      </c>
      <c r="AU179" s="257" t="s">
        <v>85</v>
      </c>
      <c r="AV179" s="14" t="s">
        <v>83</v>
      </c>
      <c r="AW179" s="14" t="s">
        <v>37</v>
      </c>
      <c r="AX179" s="14" t="s">
        <v>75</v>
      </c>
      <c r="AY179" s="257" t="s">
        <v>147</v>
      </c>
    </row>
    <row r="180" s="14" customFormat="1">
      <c r="A180" s="14"/>
      <c r="B180" s="248"/>
      <c r="C180" s="249"/>
      <c r="D180" s="239" t="s">
        <v>217</v>
      </c>
      <c r="E180" s="250" t="s">
        <v>19</v>
      </c>
      <c r="F180" s="251" t="s">
        <v>259</v>
      </c>
      <c r="G180" s="249"/>
      <c r="H180" s="250" t="s">
        <v>19</v>
      </c>
      <c r="I180" s="252"/>
      <c r="J180" s="249"/>
      <c r="K180" s="249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217</v>
      </c>
      <c r="AU180" s="257" t="s">
        <v>85</v>
      </c>
      <c r="AV180" s="14" t="s">
        <v>83</v>
      </c>
      <c r="AW180" s="14" t="s">
        <v>37</v>
      </c>
      <c r="AX180" s="14" t="s">
        <v>75</v>
      </c>
      <c r="AY180" s="257" t="s">
        <v>147</v>
      </c>
    </row>
    <row r="181" s="13" customFormat="1">
      <c r="A181" s="13"/>
      <c r="B181" s="237"/>
      <c r="C181" s="238"/>
      <c r="D181" s="239" t="s">
        <v>217</v>
      </c>
      <c r="E181" s="258" t="s">
        <v>19</v>
      </c>
      <c r="F181" s="240" t="s">
        <v>260</v>
      </c>
      <c r="G181" s="238"/>
      <c r="H181" s="241">
        <v>7.0800000000000001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217</v>
      </c>
      <c r="AU181" s="247" t="s">
        <v>85</v>
      </c>
      <c r="AV181" s="13" t="s">
        <v>85</v>
      </c>
      <c r="AW181" s="13" t="s">
        <v>37</v>
      </c>
      <c r="AX181" s="13" t="s">
        <v>75</v>
      </c>
      <c r="AY181" s="247" t="s">
        <v>147</v>
      </c>
    </row>
    <row r="182" s="14" customFormat="1">
      <c r="A182" s="14"/>
      <c r="B182" s="248"/>
      <c r="C182" s="249"/>
      <c r="D182" s="239" t="s">
        <v>217</v>
      </c>
      <c r="E182" s="250" t="s">
        <v>19</v>
      </c>
      <c r="F182" s="251" t="s">
        <v>261</v>
      </c>
      <c r="G182" s="249"/>
      <c r="H182" s="250" t="s">
        <v>19</v>
      </c>
      <c r="I182" s="252"/>
      <c r="J182" s="249"/>
      <c r="K182" s="249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217</v>
      </c>
      <c r="AU182" s="257" t="s">
        <v>85</v>
      </c>
      <c r="AV182" s="14" t="s">
        <v>83</v>
      </c>
      <c r="AW182" s="14" t="s">
        <v>37</v>
      </c>
      <c r="AX182" s="14" t="s">
        <v>75</v>
      </c>
      <c r="AY182" s="257" t="s">
        <v>147</v>
      </c>
    </row>
    <row r="183" s="13" customFormat="1">
      <c r="A183" s="13"/>
      <c r="B183" s="237"/>
      <c r="C183" s="238"/>
      <c r="D183" s="239" t="s">
        <v>217</v>
      </c>
      <c r="E183" s="258" t="s">
        <v>19</v>
      </c>
      <c r="F183" s="240" t="s">
        <v>262</v>
      </c>
      <c r="G183" s="238"/>
      <c r="H183" s="241">
        <v>3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217</v>
      </c>
      <c r="AU183" s="247" t="s">
        <v>85</v>
      </c>
      <c r="AV183" s="13" t="s">
        <v>85</v>
      </c>
      <c r="AW183" s="13" t="s">
        <v>37</v>
      </c>
      <c r="AX183" s="13" t="s">
        <v>75</v>
      </c>
      <c r="AY183" s="247" t="s">
        <v>147</v>
      </c>
    </row>
    <row r="184" s="15" customFormat="1">
      <c r="A184" s="15"/>
      <c r="B184" s="259"/>
      <c r="C184" s="260"/>
      <c r="D184" s="239" t="s">
        <v>217</v>
      </c>
      <c r="E184" s="261" t="s">
        <v>19</v>
      </c>
      <c r="F184" s="262" t="s">
        <v>233</v>
      </c>
      <c r="G184" s="260"/>
      <c r="H184" s="263">
        <v>10.08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9" t="s">
        <v>217</v>
      </c>
      <c r="AU184" s="269" t="s">
        <v>85</v>
      </c>
      <c r="AV184" s="15" t="s">
        <v>153</v>
      </c>
      <c r="AW184" s="15" t="s">
        <v>37</v>
      </c>
      <c r="AX184" s="15" t="s">
        <v>83</v>
      </c>
      <c r="AY184" s="269" t="s">
        <v>147</v>
      </c>
    </row>
    <row r="185" s="2" customFormat="1" ht="24.15" customHeight="1">
      <c r="A185" s="40"/>
      <c r="B185" s="41"/>
      <c r="C185" s="207" t="s">
        <v>263</v>
      </c>
      <c r="D185" s="207" t="s">
        <v>149</v>
      </c>
      <c r="E185" s="208" t="s">
        <v>264</v>
      </c>
      <c r="F185" s="209" t="s">
        <v>265</v>
      </c>
      <c r="G185" s="210" t="s">
        <v>159</v>
      </c>
      <c r="H185" s="211">
        <v>10.08</v>
      </c>
      <c r="I185" s="212"/>
      <c r="J185" s="213">
        <f>ROUND(I185*H185,2)</f>
        <v>0</v>
      </c>
      <c r="K185" s="214"/>
      <c r="L185" s="46"/>
      <c r="M185" s="215" t="s">
        <v>19</v>
      </c>
      <c r="N185" s="216" t="s">
        <v>46</v>
      </c>
      <c r="O185" s="86"/>
      <c r="P185" s="217">
        <f>O185*H185</f>
        <v>0</v>
      </c>
      <c r="Q185" s="217">
        <v>0.016760000000000001</v>
      </c>
      <c r="R185" s="217">
        <f>Q185*H185</f>
        <v>0.1689408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153</v>
      </c>
      <c r="AT185" s="219" t="s">
        <v>149</v>
      </c>
      <c r="AU185" s="219" t="s">
        <v>85</v>
      </c>
      <c r="AY185" s="19" t="s">
        <v>147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83</v>
      </c>
      <c r="BK185" s="220">
        <f>ROUND(I185*H185,2)</f>
        <v>0</v>
      </c>
      <c r="BL185" s="19" t="s">
        <v>153</v>
      </c>
      <c r="BM185" s="219" t="s">
        <v>266</v>
      </c>
    </row>
    <row r="186" s="2" customFormat="1">
      <c r="A186" s="40"/>
      <c r="B186" s="41"/>
      <c r="C186" s="42"/>
      <c r="D186" s="221" t="s">
        <v>155</v>
      </c>
      <c r="E186" s="42"/>
      <c r="F186" s="222" t="s">
        <v>267</v>
      </c>
      <c r="G186" s="42"/>
      <c r="H186" s="42"/>
      <c r="I186" s="223"/>
      <c r="J186" s="42"/>
      <c r="K186" s="42"/>
      <c r="L186" s="46"/>
      <c r="M186" s="224"/>
      <c r="N186" s="22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155</v>
      </c>
      <c r="AU186" s="19" t="s">
        <v>85</v>
      </c>
    </row>
    <row r="187" s="14" customFormat="1">
      <c r="A187" s="14"/>
      <c r="B187" s="248"/>
      <c r="C187" s="249"/>
      <c r="D187" s="239" t="s">
        <v>217</v>
      </c>
      <c r="E187" s="250" t="s">
        <v>19</v>
      </c>
      <c r="F187" s="251" t="s">
        <v>258</v>
      </c>
      <c r="G187" s="249"/>
      <c r="H187" s="250" t="s">
        <v>19</v>
      </c>
      <c r="I187" s="252"/>
      <c r="J187" s="249"/>
      <c r="K187" s="249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217</v>
      </c>
      <c r="AU187" s="257" t="s">
        <v>85</v>
      </c>
      <c r="AV187" s="14" t="s">
        <v>83</v>
      </c>
      <c r="AW187" s="14" t="s">
        <v>37</v>
      </c>
      <c r="AX187" s="14" t="s">
        <v>75</v>
      </c>
      <c r="AY187" s="257" t="s">
        <v>147</v>
      </c>
    </row>
    <row r="188" s="14" customFormat="1">
      <c r="A188" s="14"/>
      <c r="B188" s="248"/>
      <c r="C188" s="249"/>
      <c r="D188" s="239" t="s">
        <v>217</v>
      </c>
      <c r="E188" s="250" t="s">
        <v>19</v>
      </c>
      <c r="F188" s="251" t="s">
        <v>259</v>
      </c>
      <c r="G188" s="249"/>
      <c r="H188" s="250" t="s">
        <v>19</v>
      </c>
      <c r="I188" s="252"/>
      <c r="J188" s="249"/>
      <c r="K188" s="249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217</v>
      </c>
      <c r="AU188" s="257" t="s">
        <v>85</v>
      </c>
      <c r="AV188" s="14" t="s">
        <v>83</v>
      </c>
      <c r="AW188" s="14" t="s">
        <v>37</v>
      </c>
      <c r="AX188" s="14" t="s">
        <v>75</v>
      </c>
      <c r="AY188" s="257" t="s">
        <v>147</v>
      </c>
    </row>
    <row r="189" s="13" customFormat="1">
      <c r="A189" s="13"/>
      <c r="B189" s="237"/>
      <c r="C189" s="238"/>
      <c r="D189" s="239" t="s">
        <v>217</v>
      </c>
      <c r="E189" s="258" t="s">
        <v>19</v>
      </c>
      <c r="F189" s="240" t="s">
        <v>260</v>
      </c>
      <c r="G189" s="238"/>
      <c r="H189" s="241">
        <v>7.0800000000000001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217</v>
      </c>
      <c r="AU189" s="247" t="s">
        <v>85</v>
      </c>
      <c r="AV189" s="13" t="s">
        <v>85</v>
      </c>
      <c r="AW189" s="13" t="s">
        <v>37</v>
      </c>
      <c r="AX189" s="13" t="s">
        <v>75</v>
      </c>
      <c r="AY189" s="247" t="s">
        <v>147</v>
      </c>
    </row>
    <row r="190" s="14" customFormat="1">
      <c r="A190" s="14"/>
      <c r="B190" s="248"/>
      <c r="C190" s="249"/>
      <c r="D190" s="239" t="s">
        <v>217</v>
      </c>
      <c r="E190" s="250" t="s">
        <v>19</v>
      </c>
      <c r="F190" s="251" t="s">
        <v>261</v>
      </c>
      <c r="G190" s="249"/>
      <c r="H190" s="250" t="s">
        <v>19</v>
      </c>
      <c r="I190" s="252"/>
      <c r="J190" s="249"/>
      <c r="K190" s="249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217</v>
      </c>
      <c r="AU190" s="257" t="s">
        <v>85</v>
      </c>
      <c r="AV190" s="14" t="s">
        <v>83</v>
      </c>
      <c r="AW190" s="14" t="s">
        <v>37</v>
      </c>
      <c r="AX190" s="14" t="s">
        <v>75</v>
      </c>
      <c r="AY190" s="257" t="s">
        <v>147</v>
      </c>
    </row>
    <row r="191" s="13" customFormat="1">
      <c r="A191" s="13"/>
      <c r="B191" s="237"/>
      <c r="C191" s="238"/>
      <c r="D191" s="239" t="s">
        <v>217</v>
      </c>
      <c r="E191" s="258" t="s">
        <v>19</v>
      </c>
      <c r="F191" s="240" t="s">
        <v>262</v>
      </c>
      <c r="G191" s="238"/>
      <c r="H191" s="241">
        <v>3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217</v>
      </c>
      <c r="AU191" s="247" t="s">
        <v>85</v>
      </c>
      <c r="AV191" s="13" t="s">
        <v>85</v>
      </c>
      <c r="AW191" s="13" t="s">
        <v>37</v>
      </c>
      <c r="AX191" s="13" t="s">
        <v>75</v>
      </c>
      <c r="AY191" s="247" t="s">
        <v>147</v>
      </c>
    </row>
    <row r="192" s="15" customFormat="1">
      <c r="A192" s="15"/>
      <c r="B192" s="259"/>
      <c r="C192" s="260"/>
      <c r="D192" s="239" t="s">
        <v>217</v>
      </c>
      <c r="E192" s="261" t="s">
        <v>19</v>
      </c>
      <c r="F192" s="262" t="s">
        <v>233</v>
      </c>
      <c r="G192" s="260"/>
      <c r="H192" s="263">
        <v>10.08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9" t="s">
        <v>217</v>
      </c>
      <c r="AU192" s="269" t="s">
        <v>85</v>
      </c>
      <c r="AV192" s="15" t="s">
        <v>153</v>
      </c>
      <c r="AW192" s="15" t="s">
        <v>37</v>
      </c>
      <c r="AX192" s="15" t="s">
        <v>83</v>
      </c>
      <c r="AY192" s="269" t="s">
        <v>147</v>
      </c>
    </row>
    <row r="193" s="2" customFormat="1" ht="33" customHeight="1">
      <c r="A193" s="40"/>
      <c r="B193" s="41"/>
      <c r="C193" s="207" t="s">
        <v>268</v>
      </c>
      <c r="D193" s="207" t="s">
        <v>149</v>
      </c>
      <c r="E193" s="208" t="s">
        <v>269</v>
      </c>
      <c r="F193" s="209" t="s">
        <v>270</v>
      </c>
      <c r="G193" s="210" t="s">
        <v>159</v>
      </c>
      <c r="H193" s="211">
        <v>10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46</v>
      </c>
      <c r="O193" s="86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153</v>
      </c>
      <c r="AT193" s="219" t="s">
        <v>149</v>
      </c>
      <c r="AU193" s="219" t="s">
        <v>85</v>
      </c>
      <c r="AY193" s="19" t="s">
        <v>147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83</v>
      </c>
      <c r="BK193" s="220">
        <f>ROUND(I193*H193,2)</f>
        <v>0</v>
      </c>
      <c r="BL193" s="19" t="s">
        <v>153</v>
      </c>
      <c r="BM193" s="219" t="s">
        <v>271</v>
      </c>
    </row>
    <row r="194" s="2" customFormat="1">
      <c r="A194" s="40"/>
      <c r="B194" s="41"/>
      <c r="C194" s="42"/>
      <c r="D194" s="221" t="s">
        <v>155</v>
      </c>
      <c r="E194" s="42"/>
      <c r="F194" s="222" t="s">
        <v>272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155</v>
      </c>
      <c r="AU194" s="19" t="s">
        <v>85</v>
      </c>
    </row>
    <row r="195" s="14" customFormat="1">
      <c r="A195" s="14"/>
      <c r="B195" s="248"/>
      <c r="C195" s="249"/>
      <c r="D195" s="239" t="s">
        <v>217</v>
      </c>
      <c r="E195" s="250" t="s">
        <v>19</v>
      </c>
      <c r="F195" s="251" t="s">
        <v>273</v>
      </c>
      <c r="G195" s="249"/>
      <c r="H195" s="250" t="s">
        <v>19</v>
      </c>
      <c r="I195" s="252"/>
      <c r="J195" s="249"/>
      <c r="K195" s="249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217</v>
      </c>
      <c r="AU195" s="257" t="s">
        <v>85</v>
      </c>
      <c r="AV195" s="14" t="s">
        <v>83</v>
      </c>
      <c r="AW195" s="14" t="s">
        <v>37</v>
      </c>
      <c r="AX195" s="14" t="s">
        <v>75</v>
      </c>
      <c r="AY195" s="257" t="s">
        <v>147</v>
      </c>
    </row>
    <row r="196" s="13" customFormat="1">
      <c r="A196" s="13"/>
      <c r="B196" s="237"/>
      <c r="C196" s="238"/>
      <c r="D196" s="239" t="s">
        <v>217</v>
      </c>
      <c r="E196" s="258" t="s">
        <v>19</v>
      </c>
      <c r="F196" s="240" t="s">
        <v>274</v>
      </c>
      <c r="G196" s="238"/>
      <c r="H196" s="241">
        <v>10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217</v>
      </c>
      <c r="AU196" s="247" t="s">
        <v>85</v>
      </c>
      <c r="AV196" s="13" t="s">
        <v>85</v>
      </c>
      <c r="AW196" s="13" t="s">
        <v>37</v>
      </c>
      <c r="AX196" s="13" t="s">
        <v>83</v>
      </c>
      <c r="AY196" s="247" t="s">
        <v>147</v>
      </c>
    </row>
    <row r="197" s="2" customFormat="1" ht="37.8" customHeight="1">
      <c r="A197" s="40"/>
      <c r="B197" s="41"/>
      <c r="C197" s="207" t="s">
        <v>275</v>
      </c>
      <c r="D197" s="207" t="s">
        <v>149</v>
      </c>
      <c r="E197" s="208" t="s">
        <v>276</v>
      </c>
      <c r="F197" s="209" t="s">
        <v>277</v>
      </c>
      <c r="G197" s="210" t="s">
        <v>278</v>
      </c>
      <c r="H197" s="211">
        <v>17.16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46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153</v>
      </c>
      <c r="AT197" s="219" t="s">
        <v>149</v>
      </c>
      <c r="AU197" s="219" t="s">
        <v>85</v>
      </c>
      <c r="AY197" s="19" t="s">
        <v>147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83</v>
      </c>
      <c r="BK197" s="220">
        <f>ROUND(I197*H197,2)</f>
        <v>0</v>
      </c>
      <c r="BL197" s="19" t="s">
        <v>153</v>
      </c>
      <c r="BM197" s="219" t="s">
        <v>279</v>
      </c>
    </row>
    <row r="198" s="2" customFormat="1">
      <c r="A198" s="40"/>
      <c r="B198" s="41"/>
      <c r="C198" s="42"/>
      <c r="D198" s="221" t="s">
        <v>155</v>
      </c>
      <c r="E198" s="42"/>
      <c r="F198" s="222" t="s">
        <v>280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155</v>
      </c>
      <c r="AU198" s="19" t="s">
        <v>85</v>
      </c>
    </row>
    <row r="199" s="14" customFormat="1">
      <c r="A199" s="14"/>
      <c r="B199" s="248"/>
      <c r="C199" s="249"/>
      <c r="D199" s="239" t="s">
        <v>217</v>
      </c>
      <c r="E199" s="250" t="s">
        <v>19</v>
      </c>
      <c r="F199" s="251" t="s">
        <v>281</v>
      </c>
      <c r="G199" s="249"/>
      <c r="H199" s="250" t="s">
        <v>19</v>
      </c>
      <c r="I199" s="252"/>
      <c r="J199" s="249"/>
      <c r="K199" s="249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217</v>
      </c>
      <c r="AU199" s="257" t="s">
        <v>85</v>
      </c>
      <c r="AV199" s="14" t="s">
        <v>83</v>
      </c>
      <c r="AW199" s="14" t="s">
        <v>37</v>
      </c>
      <c r="AX199" s="14" t="s">
        <v>75</v>
      </c>
      <c r="AY199" s="257" t="s">
        <v>147</v>
      </c>
    </row>
    <row r="200" s="13" customFormat="1">
      <c r="A200" s="13"/>
      <c r="B200" s="237"/>
      <c r="C200" s="238"/>
      <c r="D200" s="239" t="s">
        <v>217</v>
      </c>
      <c r="E200" s="258" t="s">
        <v>19</v>
      </c>
      <c r="F200" s="240" t="s">
        <v>282</v>
      </c>
      <c r="G200" s="238"/>
      <c r="H200" s="241">
        <v>17.16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217</v>
      </c>
      <c r="AU200" s="247" t="s">
        <v>85</v>
      </c>
      <c r="AV200" s="13" t="s">
        <v>85</v>
      </c>
      <c r="AW200" s="13" t="s">
        <v>37</v>
      </c>
      <c r="AX200" s="13" t="s">
        <v>75</v>
      </c>
      <c r="AY200" s="247" t="s">
        <v>147</v>
      </c>
    </row>
    <row r="201" s="15" customFormat="1">
      <c r="A201" s="15"/>
      <c r="B201" s="259"/>
      <c r="C201" s="260"/>
      <c r="D201" s="239" t="s">
        <v>217</v>
      </c>
      <c r="E201" s="261" t="s">
        <v>19</v>
      </c>
      <c r="F201" s="262" t="s">
        <v>233</v>
      </c>
      <c r="G201" s="260"/>
      <c r="H201" s="263">
        <v>17.16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9" t="s">
        <v>217</v>
      </c>
      <c r="AU201" s="269" t="s">
        <v>85</v>
      </c>
      <c r="AV201" s="15" t="s">
        <v>153</v>
      </c>
      <c r="AW201" s="15" t="s">
        <v>37</v>
      </c>
      <c r="AX201" s="15" t="s">
        <v>83</v>
      </c>
      <c r="AY201" s="269" t="s">
        <v>147</v>
      </c>
    </row>
    <row r="202" s="2" customFormat="1" ht="66.75" customHeight="1">
      <c r="A202" s="40"/>
      <c r="B202" s="41"/>
      <c r="C202" s="207" t="s">
        <v>283</v>
      </c>
      <c r="D202" s="207" t="s">
        <v>149</v>
      </c>
      <c r="E202" s="208" t="s">
        <v>284</v>
      </c>
      <c r="F202" s="209" t="s">
        <v>285</v>
      </c>
      <c r="G202" s="210" t="s">
        <v>159</v>
      </c>
      <c r="H202" s="211">
        <v>9.6180000000000003</v>
      </c>
      <c r="I202" s="212"/>
      <c r="J202" s="213">
        <f>ROUND(I202*H202,2)</f>
        <v>0</v>
      </c>
      <c r="K202" s="214"/>
      <c r="L202" s="46"/>
      <c r="M202" s="215" t="s">
        <v>19</v>
      </c>
      <c r="N202" s="216" t="s">
        <v>46</v>
      </c>
      <c r="O202" s="86"/>
      <c r="P202" s="217">
        <f>O202*H202</f>
        <v>0</v>
      </c>
      <c r="Q202" s="217">
        <v>0.0086999999999999994</v>
      </c>
      <c r="R202" s="217">
        <f>Q202*H202</f>
        <v>0.083676600000000004</v>
      </c>
      <c r="S202" s="217">
        <v>0</v>
      </c>
      <c r="T202" s="21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9" t="s">
        <v>153</v>
      </c>
      <c r="AT202" s="219" t="s">
        <v>149</v>
      </c>
      <c r="AU202" s="219" t="s">
        <v>85</v>
      </c>
      <c r="AY202" s="19" t="s">
        <v>147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9" t="s">
        <v>83</v>
      </c>
      <c r="BK202" s="220">
        <f>ROUND(I202*H202,2)</f>
        <v>0</v>
      </c>
      <c r="BL202" s="19" t="s">
        <v>153</v>
      </c>
      <c r="BM202" s="219" t="s">
        <v>286</v>
      </c>
    </row>
    <row r="203" s="2" customFormat="1">
      <c r="A203" s="40"/>
      <c r="B203" s="41"/>
      <c r="C203" s="42"/>
      <c r="D203" s="221" t="s">
        <v>155</v>
      </c>
      <c r="E203" s="42"/>
      <c r="F203" s="222" t="s">
        <v>287</v>
      </c>
      <c r="G203" s="42"/>
      <c r="H203" s="42"/>
      <c r="I203" s="223"/>
      <c r="J203" s="42"/>
      <c r="K203" s="42"/>
      <c r="L203" s="46"/>
      <c r="M203" s="224"/>
      <c r="N203" s="22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155</v>
      </c>
      <c r="AU203" s="19" t="s">
        <v>85</v>
      </c>
    </row>
    <row r="204" s="14" customFormat="1">
      <c r="A204" s="14"/>
      <c r="B204" s="248"/>
      <c r="C204" s="249"/>
      <c r="D204" s="239" t="s">
        <v>217</v>
      </c>
      <c r="E204" s="250" t="s">
        <v>19</v>
      </c>
      <c r="F204" s="251" t="s">
        <v>295</v>
      </c>
      <c r="G204" s="249"/>
      <c r="H204" s="250" t="s">
        <v>19</v>
      </c>
      <c r="I204" s="252"/>
      <c r="J204" s="249"/>
      <c r="K204" s="249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217</v>
      </c>
      <c r="AU204" s="257" t="s">
        <v>85</v>
      </c>
      <c r="AV204" s="14" t="s">
        <v>83</v>
      </c>
      <c r="AW204" s="14" t="s">
        <v>37</v>
      </c>
      <c r="AX204" s="14" t="s">
        <v>75</v>
      </c>
      <c r="AY204" s="257" t="s">
        <v>147</v>
      </c>
    </row>
    <row r="205" s="13" customFormat="1">
      <c r="A205" s="13"/>
      <c r="B205" s="237"/>
      <c r="C205" s="238"/>
      <c r="D205" s="239" t="s">
        <v>217</v>
      </c>
      <c r="E205" s="258" t="s">
        <v>19</v>
      </c>
      <c r="F205" s="240" t="s">
        <v>2151</v>
      </c>
      <c r="G205" s="238"/>
      <c r="H205" s="241">
        <v>9.6180000000000003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217</v>
      </c>
      <c r="AU205" s="247" t="s">
        <v>85</v>
      </c>
      <c r="AV205" s="13" t="s">
        <v>85</v>
      </c>
      <c r="AW205" s="13" t="s">
        <v>37</v>
      </c>
      <c r="AX205" s="13" t="s">
        <v>75</v>
      </c>
      <c r="AY205" s="247" t="s">
        <v>147</v>
      </c>
    </row>
    <row r="206" s="15" customFormat="1">
      <c r="A206" s="15"/>
      <c r="B206" s="259"/>
      <c r="C206" s="260"/>
      <c r="D206" s="239" t="s">
        <v>217</v>
      </c>
      <c r="E206" s="261" t="s">
        <v>19</v>
      </c>
      <c r="F206" s="262" t="s">
        <v>233</v>
      </c>
      <c r="G206" s="260"/>
      <c r="H206" s="263">
        <v>9.6180000000000003</v>
      </c>
      <c r="I206" s="264"/>
      <c r="J206" s="260"/>
      <c r="K206" s="260"/>
      <c r="L206" s="265"/>
      <c r="M206" s="266"/>
      <c r="N206" s="267"/>
      <c r="O206" s="267"/>
      <c r="P206" s="267"/>
      <c r="Q206" s="267"/>
      <c r="R206" s="267"/>
      <c r="S206" s="267"/>
      <c r="T206" s="26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9" t="s">
        <v>217</v>
      </c>
      <c r="AU206" s="269" t="s">
        <v>85</v>
      </c>
      <c r="AV206" s="15" t="s">
        <v>153</v>
      </c>
      <c r="AW206" s="15" t="s">
        <v>37</v>
      </c>
      <c r="AX206" s="15" t="s">
        <v>83</v>
      </c>
      <c r="AY206" s="269" t="s">
        <v>147</v>
      </c>
    </row>
    <row r="207" s="2" customFormat="1" ht="16.5" customHeight="1">
      <c r="A207" s="40"/>
      <c r="B207" s="41"/>
      <c r="C207" s="226" t="s">
        <v>302</v>
      </c>
      <c r="D207" s="226" t="s">
        <v>212</v>
      </c>
      <c r="E207" s="227" t="s">
        <v>303</v>
      </c>
      <c r="F207" s="228" t="s">
        <v>304</v>
      </c>
      <c r="G207" s="229" t="s">
        <v>159</v>
      </c>
      <c r="H207" s="230">
        <v>11.061</v>
      </c>
      <c r="I207" s="231"/>
      <c r="J207" s="232">
        <f>ROUND(I207*H207,2)</f>
        <v>0</v>
      </c>
      <c r="K207" s="233"/>
      <c r="L207" s="234"/>
      <c r="M207" s="235" t="s">
        <v>19</v>
      </c>
      <c r="N207" s="236" t="s">
        <v>46</v>
      </c>
      <c r="O207" s="86"/>
      <c r="P207" s="217">
        <f>O207*H207</f>
        <v>0</v>
      </c>
      <c r="Q207" s="217">
        <v>0.0022399999999999998</v>
      </c>
      <c r="R207" s="217">
        <f>Q207*H207</f>
        <v>0.024776639999999999</v>
      </c>
      <c r="S207" s="217">
        <v>0</v>
      </c>
      <c r="T207" s="218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9" t="s">
        <v>186</v>
      </c>
      <c r="AT207" s="219" t="s">
        <v>212</v>
      </c>
      <c r="AU207" s="219" t="s">
        <v>85</v>
      </c>
      <c r="AY207" s="19" t="s">
        <v>147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19" t="s">
        <v>83</v>
      </c>
      <c r="BK207" s="220">
        <f>ROUND(I207*H207,2)</f>
        <v>0</v>
      </c>
      <c r="BL207" s="19" t="s">
        <v>153</v>
      </c>
      <c r="BM207" s="219" t="s">
        <v>305</v>
      </c>
    </row>
    <row r="208" s="13" customFormat="1">
      <c r="A208" s="13"/>
      <c r="B208" s="237"/>
      <c r="C208" s="238"/>
      <c r="D208" s="239" t="s">
        <v>217</v>
      </c>
      <c r="E208" s="238"/>
      <c r="F208" s="240" t="s">
        <v>2152</v>
      </c>
      <c r="G208" s="238"/>
      <c r="H208" s="241">
        <v>11.061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217</v>
      </c>
      <c r="AU208" s="247" t="s">
        <v>85</v>
      </c>
      <c r="AV208" s="13" t="s">
        <v>85</v>
      </c>
      <c r="AW208" s="13" t="s">
        <v>4</v>
      </c>
      <c r="AX208" s="13" t="s">
        <v>83</v>
      </c>
      <c r="AY208" s="247" t="s">
        <v>147</v>
      </c>
    </row>
    <row r="209" s="2" customFormat="1" ht="33" customHeight="1">
      <c r="A209" s="40"/>
      <c r="B209" s="41"/>
      <c r="C209" s="207" t="s">
        <v>307</v>
      </c>
      <c r="D209" s="207" t="s">
        <v>149</v>
      </c>
      <c r="E209" s="208" t="s">
        <v>308</v>
      </c>
      <c r="F209" s="209" t="s">
        <v>309</v>
      </c>
      <c r="G209" s="210" t="s">
        <v>159</v>
      </c>
      <c r="H209" s="211">
        <v>8.4499999999999993</v>
      </c>
      <c r="I209" s="212"/>
      <c r="J209" s="213">
        <f>ROUND(I209*H209,2)</f>
        <v>0</v>
      </c>
      <c r="K209" s="214"/>
      <c r="L209" s="46"/>
      <c r="M209" s="215" t="s">
        <v>19</v>
      </c>
      <c r="N209" s="216" t="s">
        <v>46</v>
      </c>
      <c r="O209" s="86"/>
      <c r="P209" s="217">
        <f>O209*H209</f>
        <v>0</v>
      </c>
      <c r="Q209" s="217">
        <v>0.0073499999999999998</v>
      </c>
      <c r="R209" s="217">
        <f>Q209*H209</f>
        <v>0.062107499999999996</v>
      </c>
      <c r="S209" s="217">
        <v>0</v>
      </c>
      <c r="T209" s="21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9" t="s">
        <v>153</v>
      </c>
      <c r="AT209" s="219" t="s">
        <v>149</v>
      </c>
      <c r="AU209" s="219" t="s">
        <v>85</v>
      </c>
      <c r="AY209" s="19" t="s">
        <v>147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9" t="s">
        <v>83</v>
      </c>
      <c r="BK209" s="220">
        <f>ROUND(I209*H209,2)</f>
        <v>0</v>
      </c>
      <c r="BL209" s="19" t="s">
        <v>153</v>
      </c>
      <c r="BM209" s="219" t="s">
        <v>310</v>
      </c>
    </row>
    <row r="210" s="2" customFormat="1">
      <c r="A210" s="40"/>
      <c r="B210" s="41"/>
      <c r="C210" s="42"/>
      <c r="D210" s="221" t="s">
        <v>155</v>
      </c>
      <c r="E210" s="42"/>
      <c r="F210" s="222" t="s">
        <v>311</v>
      </c>
      <c r="G210" s="42"/>
      <c r="H210" s="42"/>
      <c r="I210" s="223"/>
      <c r="J210" s="42"/>
      <c r="K210" s="42"/>
      <c r="L210" s="46"/>
      <c r="M210" s="224"/>
      <c r="N210" s="22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155</v>
      </c>
      <c r="AU210" s="19" t="s">
        <v>85</v>
      </c>
    </row>
    <row r="211" s="14" customFormat="1">
      <c r="A211" s="14"/>
      <c r="B211" s="248"/>
      <c r="C211" s="249"/>
      <c r="D211" s="239" t="s">
        <v>217</v>
      </c>
      <c r="E211" s="250" t="s">
        <v>19</v>
      </c>
      <c r="F211" s="251" t="s">
        <v>312</v>
      </c>
      <c r="G211" s="249"/>
      <c r="H211" s="250" t="s">
        <v>19</v>
      </c>
      <c r="I211" s="252"/>
      <c r="J211" s="249"/>
      <c r="K211" s="249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217</v>
      </c>
      <c r="AU211" s="257" t="s">
        <v>85</v>
      </c>
      <c r="AV211" s="14" t="s">
        <v>83</v>
      </c>
      <c r="AW211" s="14" t="s">
        <v>37</v>
      </c>
      <c r="AX211" s="14" t="s">
        <v>75</v>
      </c>
      <c r="AY211" s="257" t="s">
        <v>147</v>
      </c>
    </row>
    <row r="212" s="14" customFormat="1">
      <c r="A212" s="14"/>
      <c r="B212" s="248"/>
      <c r="C212" s="249"/>
      <c r="D212" s="239" t="s">
        <v>217</v>
      </c>
      <c r="E212" s="250" t="s">
        <v>19</v>
      </c>
      <c r="F212" s="251" t="s">
        <v>295</v>
      </c>
      <c r="G212" s="249"/>
      <c r="H212" s="250" t="s">
        <v>19</v>
      </c>
      <c r="I212" s="252"/>
      <c r="J212" s="249"/>
      <c r="K212" s="249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217</v>
      </c>
      <c r="AU212" s="257" t="s">
        <v>85</v>
      </c>
      <c r="AV212" s="14" t="s">
        <v>83</v>
      </c>
      <c r="AW212" s="14" t="s">
        <v>37</v>
      </c>
      <c r="AX212" s="14" t="s">
        <v>75</v>
      </c>
      <c r="AY212" s="257" t="s">
        <v>147</v>
      </c>
    </row>
    <row r="213" s="13" customFormat="1">
      <c r="A213" s="13"/>
      <c r="B213" s="237"/>
      <c r="C213" s="238"/>
      <c r="D213" s="239" t="s">
        <v>217</v>
      </c>
      <c r="E213" s="258" t="s">
        <v>19</v>
      </c>
      <c r="F213" s="240" t="s">
        <v>317</v>
      </c>
      <c r="G213" s="238"/>
      <c r="H213" s="241">
        <v>8.4499999999999993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217</v>
      </c>
      <c r="AU213" s="247" t="s">
        <v>85</v>
      </c>
      <c r="AV213" s="13" t="s">
        <v>85</v>
      </c>
      <c r="AW213" s="13" t="s">
        <v>37</v>
      </c>
      <c r="AX213" s="13" t="s">
        <v>75</v>
      </c>
      <c r="AY213" s="247" t="s">
        <v>147</v>
      </c>
    </row>
    <row r="214" s="15" customFormat="1">
      <c r="A214" s="15"/>
      <c r="B214" s="259"/>
      <c r="C214" s="260"/>
      <c r="D214" s="239" t="s">
        <v>217</v>
      </c>
      <c r="E214" s="261" t="s">
        <v>19</v>
      </c>
      <c r="F214" s="262" t="s">
        <v>233</v>
      </c>
      <c r="G214" s="260"/>
      <c r="H214" s="263">
        <v>8.4499999999999993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9" t="s">
        <v>217</v>
      </c>
      <c r="AU214" s="269" t="s">
        <v>85</v>
      </c>
      <c r="AV214" s="15" t="s">
        <v>153</v>
      </c>
      <c r="AW214" s="15" t="s">
        <v>37</v>
      </c>
      <c r="AX214" s="15" t="s">
        <v>83</v>
      </c>
      <c r="AY214" s="269" t="s">
        <v>147</v>
      </c>
    </row>
    <row r="215" s="2" customFormat="1" ht="24.15" customHeight="1">
      <c r="A215" s="40"/>
      <c r="B215" s="41"/>
      <c r="C215" s="207" t="s">
        <v>321</v>
      </c>
      <c r="D215" s="207" t="s">
        <v>149</v>
      </c>
      <c r="E215" s="208" t="s">
        <v>322</v>
      </c>
      <c r="F215" s="209" t="s">
        <v>323</v>
      </c>
      <c r="G215" s="210" t="s">
        <v>159</v>
      </c>
      <c r="H215" s="211">
        <v>11.618</v>
      </c>
      <c r="I215" s="212"/>
      <c r="J215" s="213">
        <f>ROUND(I215*H215,2)</f>
        <v>0</v>
      </c>
      <c r="K215" s="214"/>
      <c r="L215" s="46"/>
      <c r="M215" s="215" t="s">
        <v>19</v>
      </c>
      <c r="N215" s="216" t="s">
        <v>46</v>
      </c>
      <c r="O215" s="86"/>
      <c r="P215" s="217">
        <f>O215*H215</f>
        <v>0</v>
      </c>
      <c r="Q215" s="217">
        <v>0.00025999999999999998</v>
      </c>
      <c r="R215" s="217">
        <f>Q215*H215</f>
        <v>0.00302068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153</v>
      </c>
      <c r="AT215" s="219" t="s">
        <v>149</v>
      </c>
      <c r="AU215" s="219" t="s">
        <v>85</v>
      </c>
      <c r="AY215" s="19" t="s">
        <v>147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83</v>
      </c>
      <c r="BK215" s="220">
        <f>ROUND(I215*H215,2)</f>
        <v>0</v>
      </c>
      <c r="BL215" s="19" t="s">
        <v>153</v>
      </c>
      <c r="BM215" s="219" t="s">
        <v>324</v>
      </c>
    </row>
    <row r="216" s="2" customFormat="1">
      <c r="A216" s="40"/>
      <c r="B216" s="41"/>
      <c r="C216" s="42"/>
      <c r="D216" s="221" t="s">
        <v>155</v>
      </c>
      <c r="E216" s="42"/>
      <c r="F216" s="222" t="s">
        <v>325</v>
      </c>
      <c r="G216" s="42"/>
      <c r="H216" s="42"/>
      <c r="I216" s="223"/>
      <c r="J216" s="42"/>
      <c r="K216" s="42"/>
      <c r="L216" s="46"/>
      <c r="M216" s="224"/>
      <c r="N216" s="22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155</v>
      </c>
      <c r="AU216" s="19" t="s">
        <v>85</v>
      </c>
    </row>
    <row r="217" s="14" customFormat="1">
      <c r="A217" s="14"/>
      <c r="B217" s="248"/>
      <c r="C217" s="249"/>
      <c r="D217" s="239" t="s">
        <v>217</v>
      </c>
      <c r="E217" s="250" t="s">
        <v>19</v>
      </c>
      <c r="F217" s="251" t="s">
        <v>295</v>
      </c>
      <c r="G217" s="249"/>
      <c r="H217" s="250" t="s">
        <v>19</v>
      </c>
      <c r="I217" s="252"/>
      <c r="J217" s="249"/>
      <c r="K217" s="249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217</v>
      </c>
      <c r="AU217" s="257" t="s">
        <v>85</v>
      </c>
      <c r="AV217" s="14" t="s">
        <v>83</v>
      </c>
      <c r="AW217" s="14" t="s">
        <v>37</v>
      </c>
      <c r="AX217" s="14" t="s">
        <v>75</v>
      </c>
      <c r="AY217" s="257" t="s">
        <v>147</v>
      </c>
    </row>
    <row r="218" s="13" customFormat="1">
      <c r="A218" s="13"/>
      <c r="B218" s="237"/>
      <c r="C218" s="238"/>
      <c r="D218" s="239" t="s">
        <v>217</v>
      </c>
      <c r="E218" s="258" t="s">
        <v>19</v>
      </c>
      <c r="F218" s="240" t="s">
        <v>2151</v>
      </c>
      <c r="G218" s="238"/>
      <c r="H218" s="241">
        <v>9.6180000000000003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7" t="s">
        <v>217</v>
      </c>
      <c r="AU218" s="247" t="s">
        <v>85</v>
      </c>
      <c r="AV218" s="13" t="s">
        <v>85</v>
      </c>
      <c r="AW218" s="13" t="s">
        <v>37</v>
      </c>
      <c r="AX218" s="13" t="s">
        <v>75</v>
      </c>
      <c r="AY218" s="247" t="s">
        <v>147</v>
      </c>
    </row>
    <row r="219" s="14" customFormat="1">
      <c r="A219" s="14"/>
      <c r="B219" s="248"/>
      <c r="C219" s="249"/>
      <c r="D219" s="239" t="s">
        <v>217</v>
      </c>
      <c r="E219" s="250" t="s">
        <v>19</v>
      </c>
      <c r="F219" s="251" t="s">
        <v>369</v>
      </c>
      <c r="G219" s="249"/>
      <c r="H219" s="250" t="s">
        <v>19</v>
      </c>
      <c r="I219" s="252"/>
      <c r="J219" s="249"/>
      <c r="K219" s="249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217</v>
      </c>
      <c r="AU219" s="257" t="s">
        <v>85</v>
      </c>
      <c r="AV219" s="14" t="s">
        <v>83</v>
      </c>
      <c r="AW219" s="14" t="s">
        <v>37</v>
      </c>
      <c r="AX219" s="14" t="s">
        <v>75</v>
      </c>
      <c r="AY219" s="257" t="s">
        <v>147</v>
      </c>
    </row>
    <row r="220" s="13" customFormat="1">
      <c r="A220" s="13"/>
      <c r="B220" s="237"/>
      <c r="C220" s="238"/>
      <c r="D220" s="239" t="s">
        <v>217</v>
      </c>
      <c r="E220" s="258" t="s">
        <v>19</v>
      </c>
      <c r="F220" s="240" t="s">
        <v>370</v>
      </c>
      <c r="G220" s="238"/>
      <c r="H220" s="241">
        <v>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217</v>
      </c>
      <c r="AU220" s="247" t="s">
        <v>85</v>
      </c>
      <c r="AV220" s="13" t="s">
        <v>85</v>
      </c>
      <c r="AW220" s="13" t="s">
        <v>37</v>
      </c>
      <c r="AX220" s="13" t="s">
        <v>75</v>
      </c>
      <c r="AY220" s="247" t="s">
        <v>147</v>
      </c>
    </row>
    <row r="221" s="15" customFormat="1">
      <c r="A221" s="15"/>
      <c r="B221" s="259"/>
      <c r="C221" s="260"/>
      <c r="D221" s="239" t="s">
        <v>217</v>
      </c>
      <c r="E221" s="261" t="s">
        <v>19</v>
      </c>
      <c r="F221" s="262" t="s">
        <v>233</v>
      </c>
      <c r="G221" s="260"/>
      <c r="H221" s="263">
        <v>11.618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9" t="s">
        <v>217</v>
      </c>
      <c r="AU221" s="269" t="s">
        <v>85</v>
      </c>
      <c r="AV221" s="15" t="s">
        <v>153</v>
      </c>
      <c r="AW221" s="15" t="s">
        <v>37</v>
      </c>
      <c r="AX221" s="15" t="s">
        <v>83</v>
      </c>
      <c r="AY221" s="269" t="s">
        <v>147</v>
      </c>
    </row>
    <row r="222" s="2" customFormat="1" ht="66.75" customHeight="1">
      <c r="A222" s="40"/>
      <c r="B222" s="41"/>
      <c r="C222" s="207" t="s">
        <v>420</v>
      </c>
      <c r="D222" s="207" t="s">
        <v>149</v>
      </c>
      <c r="E222" s="208" t="s">
        <v>421</v>
      </c>
      <c r="F222" s="209" t="s">
        <v>422</v>
      </c>
      <c r="G222" s="210" t="s">
        <v>159</v>
      </c>
      <c r="H222" s="211">
        <v>9.4260000000000002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46</v>
      </c>
      <c r="O222" s="86"/>
      <c r="P222" s="217">
        <f>O222*H222</f>
        <v>0</v>
      </c>
      <c r="Q222" s="217">
        <v>0.0086</v>
      </c>
      <c r="R222" s="217">
        <f>Q222*H222</f>
        <v>0.0810636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153</v>
      </c>
      <c r="AT222" s="219" t="s">
        <v>149</v>
      </c>
      <c r="AU222" s="219" t="s">
        <v>85</v>
      </c>
      <c r="AY222" s="19" t="s">
        <v>147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83</v>
      </c>
      <c r="BK222" s="220">
        <f>ROUND(I222*H222,2)</f>
        <v>0</v>
      </c>
      <c r="BL222" s="19" t="s">
        <v>153</v>
      </c>
      <c r="BM222" s="219" t="s">
        <v>423</v>
      </c>
    </row>
    <row r="223" s="2" customFormat="1">
      <c r="A223" s="40"/>
      <c r="B223" s="41"/>
      <c r="C223" s="42"/>
      <c r="D223" s="221" t="s">
        <v>155</v>
      </c>
      <c r="E223" s="42"/>
      <c r="F223" s="222" t="s">
        <v>424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155</v>
      </c>
      <c r="AU223" s="19" t="s">
        <v>85</v>
      </c>
    </row>
    <row r="224" s="14" customFormat="1">
      <c r="A224" s="14"/>
      <c r="B224" s="248"/>
      <c r="C224" s="249"/>
      <c r="D224" s="239" t="s">
        <v>217</v>
      </c>
      <c r="E224" s="250" t="s">
        <v>19</v>
      </c>
      <c r="F224" s="251" t="s">
        <v>425</v>
      </c>
      <c r="G224" s="249"/>
      <c r="H224" s="250" t="s">
        <v>19</v>
      </c>
      <c r="I224" s="252"/>
      <c r="J224" s="249"/>
      <c r="K224" s="249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217</v>
      </c>
      <c r="AU224" s="257" t="s">
        <v>85</v>
      </c>
      <c r="AV224" s="14" t="s">
        <v>83</v>
      </c>
      <c r="AW224" s="14" t="s">
        <v>37</v>
      </c>
      <c r="AX224" s="14" t="s">
        <v>75</v>
      </c>
      <c r="AY224" s="257" t="s">
        <v>147</v>
      </c>
    </row>
    <row r="225" s="14" customFormat="1">
      <c r="A225" s="14"/>
      <c r="B225" s="248"/>
      <c r="C225" s="249"/>
      <c r="D225" s="239" t="s">
        <v>217</v>
      </c>
      <c r="E225" s="250" t="s">
        <v>19</v>
      </c>
      <c r="F225" s="251" t="s">
        <v>295</v>
      </c>
      <c r="G225" s="249"/>
      <c r="H225" s="250" t="s">
        <v>19</v>
      </c>
      <c r="I225" s="252"/>
      <c r="J225" s="249"/>
      <c r="K225" s="249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217</v>
      </c>
      <c r="AU225" s="257" t="s">
        <v>85</v>
      </c>
      <c r="AV225" s="14" t="s">
        <v>83</v>
      </c>
      <c r="AW225" s="14" t="s">
        <v>37</v>
      </c>
      <c r="AX225" s="14" t="s">
        <v>75</v>
      </c>
      <c r="AY225" s="257" t="s">
        <v>147</v>
      </c>
    </row>
    <row r="226" s="13" customFormat="1">
      <c r="A226" s="13"/>
      <c r="B226" s="237"/>
      <c r="C226" s="238"/>
      <c r="D226" s="239" t="s">
        <v>217</v>
      </c>
      <c r="E226" s="258" t="s">
        <v>19</v>
      </c>
      <c r="F226" s="240" t="s">
        <v>2153</v>
      </c>
      <c r="G226" s="238"/>
      <c r="H226" s="241">
        <v>9.4260000000000002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217</v>
      </c>
      <c r="AU226" s="247" t="s">
        <v>85</v>
      </c>
      <c r="AV226" s="13" t="s">
        <v>85</v>
      </c>
      <c r="AW226" s="13" t="s">
        <v>37</v>
      </c>
      <c r="AX226" s="13" t="s">
        <v>75</v>
      </c>
      <c r="AY226" s="247" t="s">
        <v>147</v>
      </c>
    </row>
    <row r="227" s="15" customFormat="1">
      <c r="A227" s="15"/>
      <c r="B227" s="259"/>
      <c r="C227" s="260"/>
      <c r="D227" s="239" t="s">
        <v>217</v>
      </c>
      <c r="E227" s="261" t="s">
        <v>19</v>
      </c>
      <c r="F227" s="262" t="s">
        <v>233</v>
      </c>
      <c r="G227" s="260"/>
      <c r="H227" s="263">
        <v>9.4260000000000002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9" t="s">
        <v>217</v>
      </c>
      <c r="AU227" s="269" t="s">
        <v>85</v>
      </c>
      <c r="AV227" s="15" t="s">
        <v>153</v>
      </c>
      <c r="AW227" s="15" t="s">
        <v>37</v>
      </c>
      <c r="AX227" s="15" t="s">
        <v>83</v>
      </c>
      <c r="AY227" s="269" t="s">
        <v>147</v>
      </c>
    </row>
    <row r="228" s="2" customFormat="1" ht="24.15" customHeight="1">
      <c r="A228" s="40"/>
      <c r="B228" s="41"/>
      <c r="C228" s="226" t="s">
        <v>432</v>
      </c>
      <c r="D228" s="226" t="s">
        <v>212</v>
      </c>
      <c r="E228" s="227" t="s">
        <v>433</v>
      </c>
      <c r="F228" s="228" t="s">
        <v>434</v>
      </c>
      <c r="G228" s="229" t="s">
        <v>159</v>
      </c>
      <c r="H228" s="230">
        <v>9.8970000000000002</v>
      </c>
      <c r="I228" s="231"/>
      <c r="J228" s="232">
        <f>ROUND(I228*H228,2)</f>
        <v>0</v>
      </c>
      <c r="K228" s="233"/>
      <c r="L228" s="234"/>
      <c r="M228" s="235" t="s">
        <v>19</v>
      </c>
      <c r="N228" s="236" t="s">
        <v>46</v>
      </c>
      <c r="O228" s="86"/>
      <c r="P228" s="217">
        <f>O228*H228</f>
        <v>0</v>
      </c>
      <c r="Q228" s="217">
        <v>0.0047999999999999996</v>
      </c>
      <c r="R228" s="217">
        <f>Q228*H228</f>
        <v>0.047505599999999995</v>
      </c>
      <c r="S228" s="217">
        <v>0</v>
      </c>
      <c r="T228" s="21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9" t="s">
        <v>186</v>
      </c>
      <c r="AT228" s="219" t="s">
        <v>212</v>
      </c>
      <c r="AU228" s="219" t="s">
        <v>85</v>
      </c>
      <c r="AY228" s="19" t="s">
        <v>147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9" t="s">
        <v>83</v>
      </c>
      <c r="BK228" s="220">
        <f>ROUND(I228*H228,2)</f>
        <v>0</v>
      </c>
      <c r="BL228" s="19" t="s">
        <v>153</v>
      </c>
      <c r="BM228" s="219" t="s">
        <v>435</v>
      </c>
    </row>
    <row r="229" s="13" customFormat="1">
      <c r="A229" s="13"/>
      <c r="B229" s="237"/>
      <c r="C229" s="238"/>
      <c r="D229" s="239" t="s">
        <v>217</v>
      </c>
      <c r="E229" s="238"/>
      <c r="F229" s="240" t="s">
        <v>2154</v>
      </c>
      <c r="G229" s="238"/>
      <c r="H229" s="241">
        <v>9.8970000000000002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7" t="s">
        <v>217</v>
      </c>
      <c r="AU229" s="247" t="s">
        <v>85</v>
      </c>
      <c r="AV229" s="13" t="s">
        <v>85</v>
      </c>
      <c r="AW229" s="13" t="s">
        <v>4</v>
      </c>
      <c r="AX229" s="13" t="s">
        <v>83</v>
      </c>
      <c r="AY229" s="247" t="s">
        <v>147</v>
      </c>
    </row>
    <row r="230" s="2" customFormat="1" ht="66.75" customHeight="1">
      <c r="A230" s="40"/>
      <c r="B230" s="41"/>
      <c r="C230" s="207" t="s">
        <v>437</v>
      </c>
      <c r="D230" s="207" t="s">
        <v>149</v>
      </c>
      <c r="E230" s="208" t="s">
        <v>421</v>
      </c>
      <c r="F230" s="209" t="s">
        <v>422</v>
      </c>
      <c r="G230" s="210" t="s">
        <v>159</v>
      </c>
      <c r="H230" s="211">
        <v>15.24</v>
      </c>
      <c r="I230" s="212"/>
      <c r="J230" s="213">
        <f>ROUND(I230*H230,2)</f>
        <v>0</v>
      </c>
      <c r="K230" s="214"/>
      <c r="L230" s="46"/>
      <c r="M230" s="215" t="s">
        <v>19</v>
      </c>
      <c r="N230" s="216" t="s">
        <v>46</v>
      </c>
      <c r="O230" s="86"/>
      <c r="P230" s="217">
        <f>O230*H230</f>
        <v>0</v>
      </c>
      <c r="Q230" s="217">
        <v>0.0086</v>
      </c>
      <c r="R230" s="217">
        <f>Q230*H230</f>
        <v>0.13106400000000001</v>
      </c>
      <c r="S230" s="217">
        <v>0</v>
      </c>
      <c r="T230" s="21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9" t="s">
        <v>153</v>
      </c>
      <c r="AT230" s="219" t="s">
        <v>149</v>
      </c>
      <c r="AU230" s="219" t="s">
        <v>85</v>
      </c>
      <c r="AY230" s="19" t="s">
        <v>147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9" t="s">
        <v>83</v>
      </c>
      <c r="BK230" s="220">
        <f>ROUND(I230*H230,2)</f>
        <v>0</v>
      </c>
      <c r="BL230" s="19" t="s">
        <v>153</v>
      </c>
      <c r="BM230" s="219" t="s">
        <v>438</v>
      </c>
    </row>
    <row r="231" s="2" customFormat="1">
      <c r="A231" s="40"/>
      <c r="B231" s="41"/>
      <c r="C231" s="42"/>
      <c r="D231" s="221" t="s">
        <v>155</v>
      </c>
      <c r="E231" s="42"/>
      <c r="F231" s="222" t="s">
        <v>424</v>
      </c>
      <c r="G231" s="42"/>
      <c r="H231" s="42"/>
      <c r="I231" s="223"/>
      <c r="J231" s="42"/>
      <c r="K231" s="42"/>
      <c r="L231" s="46"/>
      <c r="M231" s="224"/>
      <c r="N231" s="225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155</v>
      </c>
      <c r="AU231" s="19" t="s">
        <v>85</v>
      </c>
    </row>
    <row r="232" s="14" customFormat="1">
      <c r="A232" s="14"/>
      <c r="B232" s="248"/>
      <c r="C232" s="249"/>
      <c r="D232" s="239" t="s">
        <v>217</v>
      </c>
      <c r="E232" s="250" t="s">
        <v>19</v>
      </c>
      <c r="F232" s="251" t="s">
        <v>295</v>
      </c>
      <c r="G232" s="249"/>
      <c r="H232" s="250" t="s">
        <v>19</v>
      </c>
      <c r="I232" s="252"/>
      <c r="J232" s="249"/>
      <c r="K232" s="249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217</v>
      </c>
      <c r="AU232" s="257" t="s">
        <v>85</v>
      </c>
      <c r="AV232" s="14" t="s">
        <v>83</v>
      </c>
      <c r="AW232" s="14" t="s">
        <v>37</v>
      </c>
      <c r="AX232" s="14" t="s">
        <v>75</v>
      </c>
      <c r="AY232" s="257" t="s">
        <v>147</v>
      </c>
    </row>
    <row r="233" s="13" customFormat="1">
      <c r="A233" s="13"/>
      <c r="B233" s="237"/>
      <c r="C233" s="238"/>
      <c r="D233" s="239" t="s">
        <v>217</v>
      </c>
      <c r="E233" s="258" t="s">
        <v>19</v>
      </c>
      <c r="F233" s="240" t="s">
        <v>2155</v>
      </c>
      <c r="G233" s="238"/>
      <c r="H233" s="241">
        <v>15.24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217</v>
      </c>
      <c r="AU233" s="247" t="s">
        <v>85</v>
      </c>
      <c r="AV233" s="13" t="s">
        <v>85</v>
      </c>
      <c r="AW233" s="13" t="s">
        <v>37</v>
      </c>
      <c r="AX233" s="13" t="s">
        <v>75</v>
      </c>
      <c r="AY233" s="247" t="s">
        <v>147</v>
      </c>
    </row>
    <row r="234" s="15" customFormat="1">
      <c r="A234" s="15"/>
      <c r="B234" s="259"/>
      <c r="C234" s="260"/>
      <c r="D234" s="239" t="s">
        <v>217</v>
      </c>
      <c r="E234" s="261" t="s">
        <v>19</v>
      </c>
      <c r="F234" s="262" t="s">
        <v>233</v>
      </c>
      <c r="G234" s="260"/>
      <c r="H234" s="263">
        <v>15.24</v>
      </c>
      <c r="I234" s="264"/>
      <c r="J234" s="260"/>
      <c r="K234" s="260"/>
      <c r="L234" s="265"/>
      <c r="M234" s="266"/>
      <c r="N234" s="267"/>
      <c r="O234" s="267"/>
      <c r="P234" s="267"/>
      <c r="Q234" s="267"/>
      <c r="R234" s="267"/>
      <c r="S234" s="267"/>
      <c r="T234" s="26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9" t="s">
        <v>217</v>
      </c>
      <c r="AU234" s="269" t="s">
        <v>85</v>
      </c>
      <c r="AV234" s="15" t="s">
        <v>153</v>
      </c>
      <c r="AW234" s="15" t="s">
        <v>37</v>
      </c>
      <c r="AX234" s="15" t="s">
        <v>83</v>
      </c>
      <c r="AY234" s="269" t="s">
        <v>147</v>
      </c>
    </row>
    <row r="235" s="2" customFormat="1" ht="16.5" customHeight="1">
      <c r="A235" s="40"/>
      <c r="B235" s="41"/>
      <c r="C235" s="226" t="s">
        <v>439</v>
      </c>
      <c r="D235" s="226" t="s">
        <v>212</v>
      </c>
      <c r="E235" s="227" t="s">
        <v>303</v>
      </c>
      <c r="F235" s="228" t="s">
        <v>304</v>
      </c>
      <c r="G235" s="229" t="s">
        <v>159</v>
      </c>
      <c r="H235" s="230">
        <v>17.526</v>
      </c>
      <c r="I235" s="231"/>
      <c r="J235" s="232">
        <f>ROUND(I235*H235,2)</f>
        <v>0</v>
      </c>
      <c r="K235" s="233"/>
      <c r="L235" s="234"/>
      <c r="M235" s="235" t="s">
        <v>19</v>
      </c>
      <c r="N235" s="236" t="s">
        <v>46</v>
      </c>
      <c r="O235" s="86"/>
      <c r="P235" s="217">
        <f>O235*H235</f>
        <v>0</v>
      </c>
      <c r="Q235" s="217">
        <v>0.0022399999999999998</v>
      </c>
      <c r="R235" s="217">
        <f>Q235*H235</f>
        <v>0.039258239999999993</v>
      </c>
      <c r="S235" s="217">
        <v>0</v>
      </c>
      <c r="T235" s="21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9" t="s">
        <v>186</v>
      </c>
      <c r="AT235" s="219" t="s">
        <v>212</v>
      </c>
      <c r="AU235" s="219" t="s">
        <v>85</v>
      </c>
      <c r="AY235" s="19" t="s">
        <v>147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9" t="s">
        <v>83</v>
      </c>
      <c r="BK235" s="220">
        <f>ROUND(I235*H235,2)</f>
        <v>0</v>
      </c>
      <c r="BL235" s="19" t="s">
        <v>153</v>
      </c>
      <c r="BM235" s="219" t="s">
        <v>440</v>
      </c>
    </row>
    <row r="236" s="13" customFormat="1">
      <c r="A236" s="13"/>
      <c r="B236" s="237"/>
      <c r="C236" s="238"/>
      <c r="D236" s="239" t="s">
        <v>217</v>
      </c>
      <c r="E236" s="238"/>
      <c r="F236" s="240" t="s">
        <v>2156</v>
      </c>
      <c r="G236" s="238"/>
      <c r="H236" s="241">
        <v>17.526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217</v>
      </c>
      <c r="AU236" s="247" t="s">
        <v>85</v>
      </c>
      <c r="AV236" s="13" t="s">
        <v>85</v>
      </c>
      <c r="AW236" s="13" t="s">
        <v>4</v>
      </c>
      <c r="AX236" s="13" t="s">
        <v>83</v>
      </c>
      <c r="AY236" s="247" t="s">
        <v>147</v>
      </c>
    </row>
    <row r="237" s="2" customFormat="1" ht="44.25" customHeight="1">
      <c r="A237" s="40"/>
      <c r="B237" s="41"/>
      <c r="C237" s="207" t="s">
        <v>442</v>
      </c>
      <c r="D237" s="207" t="s">
        <v>149</v>
      </c>
      <c r="E237" s="208" t="s">
        <v>443</v>
      </c>
      <c r="F237" s="209" t="s">
        <v>444</v>
      </c>
      <c r="G237" s="210" t="s">
        <v>278</v>
      </c>
      <c r="H237" s="211">
        <v>16.16</v>
      </c>
      <c r="I237" s="212"/>
      <c r="J237" s="213">
        <f>ROUND(I237*H237,2)</f>
        <v>0</v>
      </c>
      <c r="K237" s="214"/>
      <c r="L237" s="46"/>
      <c r="M237" s="215" t="s">
        <v>19</v>
      </c>
      <c r="N237" s="216" t="s">
        <v>46</v>
      </c>
      <c r="O237" s="86"/>
      <c r="P237" s="217">
        <f>O237*H237</f>
        <v>0</v>
      </c>
      <c r="Q237" s="217">
        <v>0.0017600000000000001</v>
      </c>
      <c r="R237" s="217">
        <f>Q237*H237</f>
        <v>0.028441600000000001</v>
      </c>
      <c r="S237" s="217">
        <v>0</v>
      </c>
      <c r="T237" s="218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9" t="s">
        <v>153</v>
      </c>
      <c r="AT237" s="219" t="s">
        <v>149</v>
      </c>
      <c r="AU237" s="219" t="s">
        <v>85</v>
      </c>
      <c r="AY237" s="19" t="s">
        <v>147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19" t="s">
        <v>83</v>
      </c>
      <c r="BK237" s="220">
        <f>ROUND(I237*H237,2)</f>
        <v>0</v>
      </c>
      <c r="BL237" s="19" t="s">
        <v>153</v>
      </c>
      <c r="BM237" s="219" t="s">
        <v>445</v>
      </c>
    </row>
    <row r="238" s="2" customFormat="1">
      <c r="A238" s="40"/>
      <c r="B238" s="41"/>
      <c r="C238" s="42"/>
      <c r="D238" s="221" t="s">
        <v>155</v>
      </c>
      <c r="E238" s="42"/>
      <c r="F238" s="222" t="s">
        <v>446</v>
      </c>
      <c r="G238" s="42"/>
      <c r="H238" s="42"/>
      <c r="I238" s="223"/>
      <c r="J238" s="42"/>
      <c r="K238" s="42"/>
      <c r="L238" s="46"/>
      <c r="M238" s="224"/>
      <c r="N238" s="22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155</v>
      </c>
      <c r="AU238" s="19" t="s">
        <v>85</v>
      </c>
    </row>
    <row r="239" s="14" customFormat="1">
      <c r="A239" s="14"/>
      <c r="B239" s="248"/>
      <c r="C239" s="249"/>
      <c r="D239" s="239" t="s">
        <v>217</v>
      </c>
      <c r="E239" s="250" t="s">
        <v>19</v>
      </c>
      <c r="F239" s="251" t="s">
        <v>332</v>
      </c>
      <c r="G239" s="249"/>
      <c r="H239" s="250" t="s">
        <v>19</v>
      </c>
      <c r="I239" s="252"/>
      <c r="J239" s="249"/>
      <c r="K239" s="249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217</v>
      </c>
      <c r="AU239" s="257" t="s">
        <v>85</v>
      </c>
      <c r="AV239" s="14" t="s">
        <v>83</v>
      </c>
      <c r="AW239" s="14" t="s">
        <v>37</v>
      </c>
      <c r="AX239" s="14" t="s">
        <v>75</v>
      </c>
      <c r="AY239" s="257" t="s">
        <v>147</v>
      </c>
    </row>
    <row r="240" s="14" customFormat="1">
      <c r="A240" s="14"/>
      <c r="B240" s="248"/>
      <c r="C240" s="249"/>
      <c r="D240" s="239" t="s">
        <v>217</v>
      </c>
      <c r="E240" s="250" t="s">
        <v>19</v>
      </c>
      <c r="F240" s="251" t="s">
        <v>295</v>
      </c>
      <c r="G240" s="249"/>
      <c r="H240" s="250" t="s">
        <v>19</v>
      </c>
      <c r="I240" s="252"/>
      <c r="J240" s="249"/>
      <c r="K240" s="249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217</v>
      </c>
      <c r="AU240" s="257" t="s">
        <v>85</v>
      </c>
      <c r="AV240" s="14" t="s">
        <v>83</v>
      </c>
      <c r="AW240" s="14" t="s">
        <v>37</v>
      </c>
      <c r="AX240" s="14" t="s">
        <v>75</v>
      </c>
      <c r="AY240" s="257" t="s">
        <v>147</v>
      </c>
    </row>
    <row r="241" s="13" customFormat="1">
      <c r="A241" s="13"/>
      <c r="B241" s="237"/>
      <c r="C241" s="238"/>
      <c r="D241" s="239" t="s">
        <v>217</v>
      </c>
      <c r="E241" s="258" t="s">
        <v>19</v>
      </c>
      <c r="F241" s="240" t="s">
        <v>462</v>
      </c>
      <c r="G241" s="238"/>
      <c r="H241" s="241">
        <v>16.16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217</v>
      </c>
      <c r="AU241" s="247" t="s">
        <v>85</v>
      </c>
      <c r="AV241" s="13" t="s">
        <v>85</v>
      </c>
      <c r="AW241" s="13" t="s">
        <v>37</v>
      </c>
      <c r="AX241" s="13" t="s">
        <v>75</v>
      </c>
      <c r="AY241" s="247" t="s">
        <v>147</v>
      </c>
    </row>
    <row r="242" s="15" customFormat="1">
      <c r="A242" s="15"/>
      <c r="B242" s="259"/>
      <c r="C242" s="260"/>
      <c r="D242" s="239" t="s">
        <v>217</v>
      </c>
      <c r="E242" s="261" t="s">
        <v>19</v>
      </c>
      <c r="F242" s="262" t="s">
        <v>233</v>
      </c>
      <c r="G242" s="260"/>
      <c r="H242" s="263">
        <v>16.16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9" t="s">
        <v>217</v>
      </c>
      <c r="AU242" s="269" t="s">
        <v>85</v>
      </c>
      <c r="AV242" s="15" t="s">
        <v>153</v>
      </c>
      <c r="AW242" s="15" t="s">
        <v>37</v>
      </c>
      <c r="AX242" s="15" t="s">
        <v>83</v>
      </c>
      <c r="AY242" s="269" t="s">
        <v>147</v>
      </c>
    </row>
    <row r="243" s="2" customFormat="1" ht="24.15" customHeight="1">
      <c r="A243" s="40"/>
      <c r="B243" s="41"/>
      <c r="C243" s="226" t="s">
        <v>477</v>
      </c>
      <c r="D243" s="226" t="s">
        <v>212</v>
      </c>
      <c r="E243" s="227" t="s">
        <v>478</v>
      </c>
      <c r="F243" s="228" t="s">
        <v>479</v>
      </c>
      <c r="G243" s="229" t="s">
        <v>159</v>
      </c>
      <c r="H243" s="230">
        <v>0.84499999999999997</v>
      </c>
      <c r="I243" s="231"/>
      <c r="J243" s="232">
        <f>ROUND(I243*H243,2)</f>
        <v>0</v>
      </c>
      <c r="K243" s="233"/>
      <c r="L243" s="234"/>
      <c r="M243" s="235" t="s">
        <v>19</v>
      </c>
      <c r="N243" s="236" t="s">
        <v>46</v>
      </c>
      <c r="O243" s="86"/>
      <c r="P243" s="217">
        <f>O243*H243</f>
        <v>0</v>
      </c>
      <c r="Q243" s="217">
        <v>0.00089999999999999998</v>
      </c>
      <c r="R243" s="217">
        <f>Q243*H243</f>
        <v>0.0007605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186</v>
      </c>
      <c r="AT243" s="219" t="s">
        <v>212</v>
      </c>
      <c r="AU243" s="219" t="s">
        <v>85</v>
      </c>
      <c r="AY243" s="19" t="s">
        <v>147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83</v>
      </c>
      <c r="BK243" s="220">
        <f>ROUND(I243*H243,2)</f>
        <v>0</v>
      </c>
      <c r="BL243" s="19" t="s">
        <v>153</v>
      </c>
      <c r="BM243" s="219" t="s">
        <v>480</v>
      </c>
    </row>
    <row r="244" s="14" customFormat="1">
      <c r="A244" s="14"/>
      <c r="B244" s="248"/>
      <c r="C244" s="249"/>
      <c r="D244" s="239" t="s">
        <v>217</v>
      </c>
      <c r="E244" s="250" t="s">
        <v>19</v>
      </c>
      <c r="F244" s="251" t="s">
        <v>481</v>
      </c>
      <c r="G244" s="249"/>
      <c r="H244" s="250" t="s">
        <v>19</v>
      </c>
      <c r="I244" s="252"/>
      <c r="J244" s="249"/>
      <c r="K244" s="249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217</v>
      </c>
      <c r="AU244" s="257" t="s">
        <v>85</v>
      </c>
      <c r="AV244" s="14" t="s">
        <v>83</v>
      </c>
      <c r="AW244" s="14" t="s">
        <v>37</v>
      </c>
      <c r="AX244" s="14" t="s">
        <v>75</v>
      </c>
      <c r="AY244" s="257" t="s">
        <v>147</v>
      </c>
    </row>
    <row r="245" s="14" customFormat="1">
      <c r="A245" s="14"/>
      <c r="B245" s="248"/>
      <c r="C245" s="249"/>
      <c r="D245" s="239" t="s">
        <v>217</v>
      </c>
      <c r="E245" s="250" t="s">
        <v>19</v>
      </c>
      <c r="F245" s="251" t="s">
        <v>295</v>
      </c>
      <c r="G245" s="249"/>
      <c r="H245" s="250" t="s">
        <v>19</v>
      </c>
      <c r="I245" s="252"/>
      <c r="J245" s="249"/>
      <c r="K245" s="249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217</v>
      </c>
      <c r="AU245" s="257" t="s">
        <v>85</v>
      </c>
      <c r="AV245" s="14" t="s">
        <v>83</v>
      </c>
      <c r="AW245" s="14" t="s">
        <v>37</v>
      </c>
      <c r="AX245" s="14" t="s">
        <v>75</v>
      </c>
      <c r="AY245" s="257" t="s">
        <v>147</v>
      </c>
    </row>
    <row r="246" s="13" customFormat="1">
      <c r="A246" s="13"/>
      <c r="B246" s="237"/>
      <c r="C246" s="238"/>
      <c r="D246" s="239" t="s">
        <v>217</v>
      </c>
      <c r="E246" s="258" t="s">
        <v>19</v>
      </c>
      <c r="F246" s="240" t="s">
        <v>493</v>
      </c>
      <c r="G246" s="238"/>
      <c r="H246" s="241">
        <v>4.7999999999999998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217</v>
      </c>
      <c r="AU246" s="247" t="s">
        <v>85</v>
      </c>
      <c r="AV246" s="13" t="s">
        <v>85</v>
      </c>
      <c r="AW246" s="13" t="s">
        <v>37</v>
      </c>
      <c r="AX246" s="13" t="s">
        <v>75</v>
      </c>
      <c r="AY246" s="247" t="s">
        <v>147</v>
      </c>
    </row>
    <row r="247" s="15" customFormat="1">
      <c r="A247" s="15"/>
      <c r="B247" s="259"/>
      <c r="C247" s="260"/>
      <c r="D247" s="239" t="s">
        <v>217</v>
      </c>
      <c r="E247" s="261" t="s">
        <v>19</v>
      </c>
      <c r="F247" s="262" t="s">
        <v>233</v>
      </c>
      <c r="G247" s="260"/>
      <c r="H247" s="263">
        <v>4.7999999999999998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9" t="s">
        <v>217</v>
      </c>
      <c r="AU247" s="269" t="s">
        <v>85</v>
      </c>
      <c r="AV247" s="15" t="s">
        <v>153</v>
      </c>
      <c r="AW247" s="15" t="s">
        <v>37</v>
      </c>
      <c r="AX247" s="15" t="s">
        <v>75</v>
      </c>
      <c r="AY247" s="269" t="s">
        <v>147</v>
      </c>
    </row>
    <row r="248" s="13" customFormat="1">
      <c r="A248" s="13"/>
      <c r="B248" s="237"/>
      <c r="C248" s="238"/>
      <c r="D248" s="239" t="s">
        <v>217</v>
      </c>
      <c r="E248" s="258" t="s">
        <v>19</v>
      </c>
      <c r="F248" s="240" t="s">
        <v>2157</v>
      </c>
      <c r="G248" s="238"/>
      <c r="H248" s="241">
        <v>0.76800000000000002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217</v>
      </c>
      <c r="AU248" s="247" t="s">
        <v>85</v>
      </c>
      <c r="AV248" s="13" t="s">
        <v>85</v>
      </c>
      <c r="AW248" s="13" t="s">
        <v>37</v>
      </c>
      <c r="AX248" s="13" t="s">
        <v>75</v>
      </c>
      <c r="AY248" s="247" t="s">
        <v>147</v>
      </c>
    </row>
    <row r="249" s="15" customFormat="1">
      <c r="A249" s="15"/>
      <c r="B249" s="259"/>
      <c r="C249" s="260"/>
      <c r="D249" s="239" t="s">
        <v>217</v>
      </c>
      <c r="E249" s="261" t="s">
        <v>19</v>
      </c>
      <c r="F249" s="262" t="s">
        <v>233</v>
      </c>
      <c r="G249" s="260"/>
      <c r="H249" s="263">
        <v>0.76800000000000002</v>
      </c>
      <c r="I249" s="264"/>
      <c r="J249" s="260"/>
      <c r="K249" s="260"/>
      <c r="L249" s="265"/>
      <c r="M249" s="266"/>
      <c r="N249" s="267"/>
      <c r="O249" s="267"/>
      <c r="P249" s="267"/>
      <c r="Q249" s="267"/>
      <c r="R249" s="267"/>
      <c r="S249" s="267"/>
      <c r="T249" s="26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9" t="s">
        <v>217</v>
      </c>
      <c r="AU249" s="269" t="s">
        <v>85</v>
      </c>
      <c r="AV249" s="15" t="s">
        <v>153</v>
      </c>
      <c r="AW249" s="15" t="s">
        <v>37</v>
      </c>
      <c r="AX249" s="15" t="s">
        <v>83</v>
      </c>
      <c r="AY249" s="269" t="s">
        <v>147</v>
      </c>
    </row>
    <row r="250" s="13" customFormat="1">
      <c r="A250" s="13"/>
      <c r="B250" s="237"/>
      <c r="C250" s="238"/>
      <c r="D250" s="239" t="s">
        <v>217</v>
      </c>
      <c r="E250" s="238"/>
      <c r="F250" s="240" t="s">
        <v>2158</v>
      </c>
      <c r="G250" s="238"/>
      <c r="H250" s="241">
        <v>0.84499999999999997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217</v>
      </c>
      <c r="AU250" s="247" t="s">
        <v>85</v>
      </c>
      <c r="AV250" s="13" t="s">
        <v>85</v>
      </c>
      <c r="AW250" s="13" t="s">
        <v>4</v>
      </c>
      <c r="AX250" s="13" t="s">
        <v>83</v>
      </c>
      <c r="AY250" s="247" t="s">
        <v>147</v>
      </c>
    </row>
    <row r="251" s="2" customFormat="1" ht="24.15" customHeight="1">
      <c r="A251" s="40"/>
      <c r="B251" s="41"/>
      <c r="C251" s="226" t="s">
        <v>508</v>
      </c>
      <c r="D251" s="226" t="s">
        <v>212</v>
      </c>
      <c r="E251" s="227" t="s">
        <v>509</v>
      </c>
      <c r="F251" s="228" t="s">
        <v>510</v>
      </c>
      <c r="G251" s="229" t="s">
        <v>159</v>
      </c>
      <c r="H251" s="230">
        <v>1.8180000000000001</v>
      </c>
      <c r="I251" s="231"/>
      <c r="J251" s="232">
        <f>ROUND(I251*H251,2)</f>
        <v>0</v>
      </c>
      <c r="K251" s="233"/>
      <c r="L251" s="234"/>
      <c r="M251" s="235" t="s">
        <v>19</v>
      </c>
      <c r="N251" s="236" t="s">
        <v>46</v>
      </c>
      <c r="O251" s="86"/>
      <c r="P251" s="217">
        <f>O251*H251</f>
        <v>0</v>
      </c>
      <c r="Q251" s="217">
        <v>0.0014</v>
      </c>
      <c r="R251" s="217">
        <f>Q251*H251</f>
        <v>0.0025452000000000001</v>
      </c>
      <c r="S251" s="217">
        <v>0</v>
      </c>
      <c r="T251" s="21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9" t="s">
        <v>186</v>
      </c>
      <c r="AT251" s="219" t="s">
        <v>212</v>
      </c>
      <c r="AU251" s="219" t="s">
        <v>85</v>
      </c>
      <c r="AY251" s="19" t="s">
        <v>147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9" t="s">
        <v>83</v>
      </c>
      <c r="BK251" s="220">
        <f>ROUND(I251*H251,2)</f>
        <v>0</v>
      </c>
      <c r="BL251" s="19" t="s">
        <v>153</v>
      </c>
      <c r="BM251" s="219" t="s">
        <v>511</v>
      </c>
    </row>
    <row r="252" s="14" customFormat="1">
      <c r="A252" s="14"/>
      <c r="B252" s="248"/>
      <c r="C252" s="249"/>
      <c r="D252" s="239" t="s">
        <v>217</v>
      </c>
      <c r="E252" s="250" t="s">
        <v>19</v>
      </c>
      <c r="F252" s="251" t="s">
        <v>512</v>
      </c>
      <c r="G252" s="249"/>
      <c r="H252" s="250" t="s">
        <v>19</v>
      </c>
      <c r="I252" s="252"/>
      <c r="J252" s="249"/>
      <c r="K252" s="249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217</v>
      </c>
      <c r="AU252" s="257" t="s">
        <v>85</v>
      </c>
      <c r="AV252" s="14" t="s">
        <v>83</v>
      </c>
      <c r="AW252" s="14" t="s">
        <v>37</v>
      </c>
      <c r="AX252" s="14" t="s">
        <v>75</v>
      </c>
      <c r="AY252" s="257" t="s">
        <v>147</v>
      </c>
    </row>
    <row r="253" s="14" customFormat="1">
      <c r="A253" s="14"/>
      <c r="B253" s="248"/>
      <c r="C253" s="249"/>
      <c r="D253" s="239" t="s">
        <v>217</v>
      </c>
      <c r="E253" s="250" t="s">
        <v>19</v>
      </c>
      <c r="F253" s="251" t="s">
        <v>295</v>
      </c>
      <c r="G253" s="249"/>
      <c r="H253" s="250" t="s">
        <v>19</v>
      </c>
      <c r="I253" s="252"/>
      <c r="J253" s="249"/>
      <c r="K253" s="249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217</v>
      </c>
      <c r="AU253" s="257" t="s">
        <v>85</v>
      </c>
      <c r="AV253" s="14" t="s">
        <v>83</v>
      </c>
      <c r="AW253" s="14" t="s">
        <v>37</v>
      </c>
      <c r="AX253" s="14" t="s">
        <v>75</v>
      </c>
      <c r="AY253" s="257" t="s">
        <v>147</v>
      </c>
    </row>
    <row r="254" s="13" customFormat="1">
      <c r="A254" s="13"/>
      <c r="B254" s="237"/>
      <c r="C254" s="238"/>
      <c r="D254" s="239" t="s">
        <v>217</v>
      </c>
      <c r="E254" s="258" t="s">
        <v>19</v>
      </c>
      <c r="F254" s="240" t="s">
        <v>525</v>
      </c>
      <c r="G254" s="238"/>
      <c r="H254" s="241">
        <v>1.8180000000000001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217</v>
      </c>
      <c r="AU254" s="247" t="s">
        <v>85</v>
      </c>
      <c r="AV254" s="13" t="s">
        <v>85</v>
      </c>
      <c r="AW254" s="13" t="s">
        <v>37</v>
      </c>
      <c r="AX254" s="13" t="s">
        <v>75</v>
      </c>
      <c r="AY254" s="247" t="s">
        <v>147</v>
      </c>
    </row>
    <row r="255" s="15" customFormat="1">
      <c r="A255" s="15"/>
      <c r="B255" s="259"/>
      <c r="C255" s="260"/>
      <c r="D255" s="239" t="s">
        <v>217</v>
      </c>
      <c r="E255" s="261" t="s">
        <v>19</v>
      </c>
      <c r="F255" s="262" t="s">
        <v>233</v>
      </c>
      <c r="G255" s="260"/>
      <c r="H255" s="263">
        <v>1.8180000000000001</v>
      </c>
      <c r="I255" s="264"/>
      <c r="J255" s="260"/>
      <c r="K255" s="260"/>
      <c r="L255" s="265"/>
      <c r="M255" s="266"/>
      <c r="N255" s="267"/>
      <c r="O255" s="267"/>
      <c r="P255" s="267"/>
      <c r="Q255" s="267"/>
      <c r="R255" s="267"/>
      <c r="S255" s="267"/>
      <c r="T255" s="26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9" t="s">
        <v>217</v>
      </c>
      <c r="AU255" s="269" t="s">
        <v>85</v>
      </c>
      <c r="AV255" s="15" t="s">
        <v>153</v>
      </c>
      <c r="AW255" s="15" t="s">
        <v>37</v>
      </c>
      <c r="AX255" s="15" t="s">
        <v>83</v>
      </c>
      <c r="AY255" s="269" t="s">
        <v>147</v>
      </c>
    </row>
    <row r="256" s="2" customFormat="1" ht="55.5" customHeight="1">
      <c r="A256" s="40"/>
      <c r="B256" s="41"/>
      <c r="C256" s="207" t="s">
        <v>539</v>
      </c>
      <c r="D256" s="207" t="s">
        <v>149</v>
      </c>
      <c r="E256" s="208" t="s">
        <v>540</v>
      </c>
      <c r="F256" s="209" t="s">
        <v>541</v>
      </c>
      <c r="G256" s="210" t="s">
        <v>159</v>
      </c>
      <c r="H256" s="211">
        <v>15.24</v>
      </c>
      <c r="I256" s="212"/>
      <c r="J256" s="213">
        <f>ROUND(I256*H256,2)</f>
        <v>0</v>
      </c>
      <c r="K256" s="214"/>
      <c r="L256" s="46"/>
      <c r="M256" s="215" t="s">
        <v>19</v>
      </c>
      <c r="N256" s="216" t="s">
        <v>46</v>
      </c>
      <c r="O256" s="86"/>
      <c r="P256" s="217">
        <f>O256*H256</f>
        <v>0</v>
      </c>
      <c r="Q256" s="217">
        <v>8.0000000000000007E-05</v>
      </c>
      <c r="R256" s="217">
        <f>Q256*H256</f>
        <v>0.0012192000000000001</v>
      </c>
      <c r="S256" s="217">
        <v>0</v>
      </c>
      <c r="T256" s="218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9" t="s">
        <v>153</v>
      </c>
      <c r="AT256" s="219" t="s">
        <v>149</v>
      </c>
      <c r="AU256" s="219" t="s">
        <v>85</v>
      </c>
      <c r="AY256" s="19" t="s">
        <v>147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9" t="s">
        <v>83</v>
      </c>
      <c r="BK256" s="220">
        <f>ROUND(I256*H256,2)</f>
        <v>0</v>
      </c>
      <c r="BL256" s="19" t="s">
        <v>153</v>
      </c>
      <c r="BM256" s="219" t="s">
        <v>542</v>
      </c>
    </row>
    <row r="257" s="2" customFormat="1">
      <c r="A257" s="40"/>
      <c r="B257" s="41"/>
      <c r="C257" s="42"/>
      <c r="D257" s="221" t="s">
        <v>155</v>
      </c>
      <c r="E257" s="42"/>
      <c r="F257" s="222" t="s">
        <v>543</v>
      </c>
      <c r="G257" s="42"/>
      <c r="H257" s="42"/>
      <c r="I257" s="223"/>
      <c r="J257" s="42"/>
      <c r="K257" s="42"/>
      <c r="L257" s="46"/>
      <c r="M257" s="224"/>
      <c r="N257" s="22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155</v>
      </c>
      <c r="AU257" s="19" t="s">
        <v>85</v>
      </c>
    </row>
    <row r="258" s="13" customFormat="1">
      <c r="A258" s="13"/>
      <c r="B258" s="237"/>
      <c r="C258" s="238"/>
      <c r="D258" s="239" t="s">
        <v>217</v>
      </c>
      <c r="E258" s="258" t="s">
        <v>19</v>
      </c>
      <c r="F258" s="240" t="s">
        <v>2155</v>
      </c>
      <c r="G258" s="238"/>
      <c r="H258" s="241">
        <v>15.24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217</v>
      </c>
      <c r="AU258" s="247" t="s">
        <v>85</v>
      </c>
      <c r="AV258" s="13" t="s">
        <v>85</v>
      </c>
      <c r="AW258" s="13" t="s">
        <v>37</v>
      </c>
      <c r="AX258" s="13" t="s">
        <v>83</v>
      </c>
      <c r="AY258" s="247" t="s">
        <v>147</v>
      </c>
    </row>
    <row r="259" s="2" customFormat="1" ht="49.05" customHeight="1">
      <c r="A259" s="40"/>
      <c r="B259" s="41"/>
      <c r="C259" s="207" t="s">
        <v>545</v>
      </c>
      <c r="D259" s="207" t="s">
        <v>149</v>
      </c>
      <c r="E259" s="208" t="s">
        <v>546</v>
      </c>
      <c r="F259" s="209" t="s">
        <v>547</v>
      </c>
      <c r="G259" s="210" t="s">
        <v>159</v>
      </c>
      <c r="H259" s="211">
        <v>9.4260000000000002</v>
      </c>
      <c r="I259" s="212"/>
      <c r="J259" s="213">
        <f>ROUND(I259*H259,2)</f>
        <v>0</v>
      </c>
      <c r="K259" s="214"/>
      <c r="L259" s="46"/>
      <c r="M259" s="215" t="s">
        <v>19</v>
      </c>
      <c r="N259" s="216" t="s">
        <v>46</v>
      </c>
      <c r="O259" s="86"/>
      <c r="P259" s="217">
        <f>O259*H259</f>
        <v>0</v>
      </c>
      <c r="Q259" s="217">
        <v>0.0037799999999999999</v>
      </c>
      <c r="R259" s="217">
        <f>Q259*H259</f>
        <v>0.03563028</v>
      </c>
      <c r="S259" s="217">
        <v>0</v>
      </c>
      <c r="T259" s="218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9" t="s">
        <v>153</v>
      </c>
      <c r="AT259" s="219" t="s">
        <v>149</v>
      </c>
      <c r="AU259" s="219" t="s">
        <v>85</v>
      </c>
      <c r="AY259" s="19" t="s">
        <v>147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19" t="s">
        <v>83</v>
      </c>
      <c r="BK259" s="220">
        <f>ROUND(I259*H259,2)</f>
        <v>0</v>
      </c>
      <c r="BL259" s="19" t="s">
        <v>153</v>
      </c>
      <c r="BM259" s="219" t="s">
        <v>548</v>
      </c>
    </row>
    <row r="260" s="2" customFormat="1">
      <c r="A260" s="40"/>
      <c r="B260" s="41"/>
      <c r="C260" s="42"/>
      <c r="D260" s="221" t="s">
        <v>155</v>
      </c>
      <c r="E260" s="42"/>
      <c r="F260" s="222" t="s">
        <v>549</v>
      </c>
      <c r="G260" s="42"/>
      <c r="H260" s="42"/>
      <c r="I260" s="223"/>
      <c r="J260" s="42"/>
      <c r="K260" s="42"/>
      <c r="L260" s="46"/>
      <c r="M260" s="224"/>
      <c r="N260" s="225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155</v>
      </c>
      <c r="AU260" s="19" t="s">
        <v>85</v>
      </c>
    </row>
    <row r="261" s="14" customFormat="1">
      <c r="A261" s="14"/>
      <c r="B261" s="248"/>
      <c r="C261" s="249"/>
      <c r="D261" s="239" t="s">
        <v>217</v>
      </c>
      <c r="E261" s="250" t="s">
        <v>19</v>
      </c>
      <c r="F261" s="251" t="s">
        <v>550</v>
      </c>
      <c r="G261" s="249"/>
      <c r="H261" s="250" t="s">
        <v>19</v>
      </c>
      <c r="I261" s="252"/>
      <c r="J261" s="249"/>
      <c r="K261" s="249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217</v>
      </c>
      <c r="AU261" s="257" t="s">
        <v>85</v>
      </c>
      <c r="AV261" s="14" t="s">
        <v>83</v>
      </c>
      <c r="AW261" s="14" t="s">
        <v>37</v>
      </c>
      <c r="AX261" s="14" t="s">
        <v>75</v>
      </c>
      <c r="AY261" s="257" t="s">
        <v>147</v>
      </c>
    </row>
    <row r="262" s="14" customFormat="1">
      <c r="A262" s="14"/>
      <c r="B262" s="248"/>
      <c r="C262" s="249"/>
      <c r="D262" s="239" t="s">
        <v>217</v>
      </c>
      <c r="E262" s="250" t="s">
        <v>19</v>
      </c>
      <c r="F262" s="251" t="s">
        <v>295</v>
      </c>
      <c r="G262" s="249"/>
      <c r="H262" s="250" t="s">
        <v>19</v>
      </c>
      <c r="I262" s="252"/>
      <c r="J262" s="249"/>
      <c r="K262" s="249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217</v>
      </c>
      <c r="AU262" s="257" t="s">
        <v>85</v>
      </c>
      <c r="AV262" s="14" t="s">
        <v>83</v>
      </c>
      <c r="AW262" s="14" t="s">
        <v>37</v>
      </c>
      <c r="AX262" s="14" t="s">
        <v>75</v>
      </c>
      <c r="AY262" s="257" t="s">
        <v>147</v>
      </c>
    </row>
    <row r="263" s="13" customFormat="1">
      <c r="A263" s="13"/>
      <c r="B263" s="237"/>
      <c r="C263" s="238"/>
      <c r="D263" s="239" t="s">
        <v>217</v>
      </c>
      <c r="E263" s="258" t="s">
        <v>19</v>
      </c>
      <c r="F263" s="240" t="s">
        <v>2153</v>
      </c>
      <c r="G263" s="238"/>
      <c r="H263" s="241">
        <v>9.4260000000000002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217</v>
      </c>
      <c r="AU263" s="247" t="s">
        <v>85</v>
      </c>
      <c r="AV263" s="13" t="s">
        <v>85</v>
      </c>
      <c r="AW263" s="13" t="s">
        <v>37</v>
      </c>
      <c r="AX263" s="13" t="s">
        <v>75</v>
      </c>
      <c r="AY263" s="247" t="s">
        <v>147</v>
      </c>
    </row>
    <row r="264" s="15" customFormat="1">
      <c r="A264" s="15"/>
      <c r="B264" s="259"/>
      <c r="C264" s="260"/>
      <c r="D264" s="239" t="s">
        <v>217</v>
      </c>
      <c r="E264" s="261" t="s">
        <v>19</v>
      </c>
      <c r="F264" s="262" t="s">
        <v>233</v>
      </c>
      <c r="G264" s="260"/>
      <c r="H264" s="263">
        <v>9.4260000000000002</v>
      </c>
      <c r="I264" s="264"/>
      <c r="J264" s="260"/>
      <c r="K264" s="260"/>
      <c r="L264" s="265"/>
      <c r="M264" s="266"/>
      <c r="N264" s="267"/>
      <c r="O264" s="267"/>
      <c r="P264" s="267"/>
      <c r="Q264" s="267"/>
      <c r="R264" s="267"/>
      <c r="S264" s="267"/>
      <c r="T264" s="26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9" t="s">
        <v>217</v>
      </c>
      <c r="AU264" s="269" t="s">
        <v>85</v>
      </c>
      <c r="AV264" s="15" t="s">
        <v>153</v>
      </c>
      <c r="AW264" s="15" t="s">
        <v>37</v>
      </c>
      <c r="AX264" s="15" t="s">
        <v>83</v>
      </c>
      <c r="AY264" s="269" t="s">
        <v>147</v>
      </c>
    </row>
    <row r="265" s="2" customFormat="1" ht="49.05" customHeight="1">
      <c r="A265" s="40"/>
      <c r="B265" s="41"/>
      <c r="C265" s="207" t="s">
        <v>551</v>
      </c>
      <c r="D265" s="207" t="s">
        <v>149</v>
      </c>
      <c r="E265" s="208" t="s">
        <v>552</v>
      </c>
      <c r="F265" s="209" t="s">
        <v>553</v>
      </c>
      <c r="G265" s="210" t="s">
        <v>159</v>
      </c>
      <c r="H265" s="211">
        <v>9.4260000000000002</v>
      </c>
      <c r="I265" s="212"/>
      <c r="J265" s="213">
        <f>ROUND(I265*H265,2)</f>
        <v>0</v>
      </c>
      <c r="K265" s="214"/>
      <c r="L265" s="46"/>
      <c r="M265" s="215" t="s">
        <v>19</v>
      </c>
      <c r="N265" s="216" t="s">
        <v>46</v>
      </c>
      <c r="O265" s="86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9" t="s">
        <v>153</v>
      </c>
      <c r="AT265" s="219" t="s">
        <v>149</v>
      </c>
      <c r="AU265" s="219" t="s">
        <v>85</v>
      </c>
      <c r="AY265" s="19" t="s">
        <v>147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9" t="s">
        <v>83</v>
      </c>
      <c r="BK265" s="220">
        <f>ROUND(I265*H265,2)</f>
        <v>0</v>
      </c>
      <c r="BL265" s="19" t="s">
        <v>153</v>
      </c>
      <c r="BM265" s="219" t="s">
        <v>554</v>
      </c>
    </row>
    <row r="266" s="2" customFormat="1">
      <c r="A266" s="40"/>
      <c r="B266" s="41"/>
      <c r="C266" s="42"/>
      <c r="D266" s="239" t="s">
        <v>555</v>
      </c>
      <c r="E266" s="42"/>
      <c r="F266" s="270" t="s">
        <v>556</v>
      </c>
      <c r="G266" s="42"/>
      <c r="H266" s="42"/>
      <c r="I266" s="223"/>
      <c r="J266" s="42"/>
      <c r="K266" s="42"/>
      <c r="L266" s="46"/>
      <c r="M266" s="224"/>
      <c r="N266" s="22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555</v>
      </c>
      <c r="AU266" s="19" t="s">
        <v>85</v>
      </c>
    </row>
    <row r="267" s="14" customFormat="1">
      <c r="A267" s="14"/>
      <c r="B267" s="248"/>
      <c r="C267" s="249"/>
      <c r="D267" s="239" t="s">
        <v>217</v>
      </c>
      <c r="E267" s="250" t="s">
        <v>19</v>
      </c>
      <c r="F267" s="251" t="s">
        <v>550</v>
      </c>
      <c r="G267" s="249"/>
      <c r="H267" s="250" t="s">
        <v>19</v>
      </c>
      <c r="I267" s="252"/>
      <c r="J267" s="249"/>
      <c r="K267" s="249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217</v>
      </c>
      <c r="AU267" s="257" t="s">
        <v>85</v>
      </c>
      <c r="AV267" s="14" t="s">
        <v>83</v>
      </c>
      <c r="AW267" s="14" t="s">
        <v>37</v>
      </c>
      <c r="AX267" s="14" t="s">
        <v>75</v>
      </c>
      <c r="AY267" s="257" t="s">
        <v>147</v>
      </c>
    </row>
    <row r="268" s="14" customFormat="1">
      <c r="A268" s="14"/>
      <c r="B268" s="248"/>
      <c r="C268" s="249"/>
      <c r="D268" s="239" t="s">
        <v>217</v>
      </c>
      <c r="E268" s="250" t="s">
        <v>19</v>
      </c>
      <c r="F268" s="251" t="s">
        <v>295</v>
      </c>
      <c r="G268" s="249"/>
      <c r="H268" s="250" t="s">
        <v>19</v>
      </c>
      <c r="I268" s="252"/>
      <c r="J268" s="249"/>
      <c r="K268" s="249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217</v>
      </c>
      <c r="AU268" s="257" t="s">
        <v>85</v>
      </c>
      <c r="AV268" s="14" t="s">
        <v>83</v>
      </c>
      <c r="AW268" s="14" t="s">
        <v>37</v>
      </c>
      <c r="AX268" s="14" t="s">
        <v>75</v>
      </c>
      <c r="AY268" s="257" t="s">
        <v>147</v>
      </c>
    </row>
    <row r="269" s="13" customFormat="1">
      <c r="A269" s="13"/>
      <c r="B269" s="237"/>
      <c r="C269" s="238"/>
      <c r="D269" s="239" t="s">
        <v>217</v>
      </c>
      <c r="E269" s="258" t="s">
        <v>19</v>
      </c>
      <c r="F269" s="240" t="s">
        <v>2153</v>
      </c>
      <c r="G269" s="238"/>
      <c r="H269" s="241">
        <v>9.4260000000000002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217</v>
      </c>
      <c r="AU269" s="247" t="s">
        <v>85</v>
      </c>
      <c r="AV269" s="13" t="s">
        <v>85</v>
      </c>
      <c r="AW269" s="13" t="s">
        <v>37</v>
      </c>
      <c r="AX269" s="13" t="s">
        <v>75</v>
      </c>
      <c r="AY269" s="247" t="s">
        <v>147</v>
      </c>
    </row>
    <row r="270" s="15" customFormat="1">
      <c r="A270" s="15"/>
      <c r="B270" s="259"/>
      <c r="C270" s="260"/>
      <c r="D270" s="239" t="s">
        <v>217</v>
      </c>
      <c r="E270" s="261" t="s">
        <v>19</v>
      </c>
      <c r="F270" s="262" t="s">
        <v>233</v>
      </c>
      <c r="G270" s="260"/>
      <c r="H270" s="263">
        <v>9.4260000000000002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9" t="s">
        <v>217</v>
      </c>
      <c r="AU270" s="269" t="s">
        <v>85</v>
      </c>
      <c r="AV270" s="15" t="s">
        <v>153</v>
      </c>
      <c r="AW270" s="15" t="s">
        <v>37</v>
      </c>
      <c r="AX270" s="15" t="s">
        <v>83</v>
      </c>
      <c r="AY270" s="269" t="s">
        <v>147</v>
      </c>
    </row>
    <row r="271" s="2" customFormat="1" ht="24.15" customHeight="1">
      <c r="A271" s="40"/>
      <c r="B271" s="41"/>
      <c r="C271" s="207" t="s">
        <v>557</v>
      </c>
      <c r="D271" s="207" t="s">
        <v>149</v>
      </c>
      <c r="E271" s="208" t="s">
        <v>558</v>
      </c>
      <c r="F271" s="209" t="s">
        <v>559</v>
      </c>
      <c r="G271" s="210" t="s">
        <v>278</v>
      </c>
      <c r="H271" s="211">
        <v>15.710000000000001</v>
      </c>
      <c r="I271" s="212"/>
      <c r="J271" s="213">
        <f>ROUND(I271*H271,2)</f>
        <v>0</v>
      </c>
      <c r="K271" s="214"/>
      <c r="L271" s="46"/>
      <c r="M271" s="215" t="s">
        <v>19</v>
      </c>
      <c r="N271" s="216" t="s">
        <v>46</v>
      </c>
      <c r="O271" s="86"/>
      <c r="P271" s="217">
        <f>O271*H271</f>
        <v>0</v>
      </c>
      <c r="Q271" s="217">
        <v>3.0000000000000001E-05</v>
      </c>
      <c r="R271" s="217">
        <f>Q271*H271</f>
        <v>0.00047130000000000002</v>
      </c>
      <c r="S271" s="217">
        <v>0</v>
      </c>
      <c r="T271" s="218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9" t="s">
        <v>153</v>
      </c>
      <c r="AT271" s="219" t="s">
        <v>149</v>
      </c>
      <c r="AU271" s="219" t="s">
        <v>85</v>
      </c>
      <c r="AY271" s="19" t="s">
        <v>147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19" t="s">
        <v>83</v>
      </c>
      <c r="BK271" s="220">
        <f>ROUND(I271*H271,2)</f>
        <v>0</v>
      </c>
      <c r="BL271" s="19" t="s">
        <v>153</v>
      </c>
      <c r="BM271" s="219" t="s">
        <v>560</v>
      </c>
    </row>
    <row r="272" s="2" customFormat="1">
      <c r="A272" s="40"/>
      <c r="B272" s="41"/>
      <c r="C272" s="42"/>
      <c r="D272" s="221" t="s">
        <v>155</v>
      </c>
      <c r="E272" s="42"/>
      <c r="F272" s="222" t="s">
        <v>561</v>
      </c>
      <c r="G272" s="42"/>
      <c r="H272" s="42"/>
      <c r="I272" s="223"/>
      <c r="J272" s="42"/>
      <c r="K272" s="42"/>
      <c r="L272" s="46"/>
      <c r="M272" s="224"/>
      <c r="N272" s="225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155</v>
      </c>
      <c r="AU272" s="19" t="s">
        <v>85</v>
      </c>
    </row>
    <row r="273" s="14" customFormat="1">
      <c r="A273" s="14"/>
      <c r="B273" s="248"/>
      <c r="C273" s="249"/>
      <c r="D273" s="239" t="s">
        <v>217</v>
      </c>
      <c r="E273" s="250" t="s">
        <v>19</v>
      </c>
      <c r="F273" s="251" t="s">
        <v>295</v>
      </c>
      <c r="G273" s="249"/>
      <c r="H273" s="250" t="s">
        <v>19</v>
      </c>
      <c r="I273" s="252"/>
      <c r="J273" s="249"/>
      <c r="K273" s="249"/>
      <c r="L273" s="253"/>
      <c r="M273" s="254"/>
      <c r="N273" s="255"/>
      <c r="O273" s="255"/>
      <c r="P273" s="255"/>
      <c r="Q273" s="255"/>
      <c r="R273" s="255"/>
      <c r="S273" s="255"/>
      <c r="T273" s="25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7" t="s">
        <v>217</v>
      </c>
      <c r="AU273" s="257" t="s">
        <v>85</v>
      </c>
      <c r="AV273" s="14" t="s">
        <v>83</v>
      </c>
      <c r="AW273" s="14" t="s">
        <v>37</v>
      </c>
      <c r="AX273" s="14" t="s">
        <v>75</v>
      </c>
      <c r="AY273" s="257" t="s">
        <v>147</v>
      </c>
    </row>
    <row r="274" s="13" customFormat="1">
      <c r="A274" s="13"/>
      <c r="B274" s="237"/>
      <c r="C274" s="238"/>
      <c r="D274" s="239" t="s">
        <v>217</v>
      </c>
      <c r="E274" s="258" t="s">
        <v>19</v>
      </c>
      <c r="F274" s="240" t="s">
        <v>2159</v>
      </c>
      <c r="G274" s="238"/>
      <c r="H274" s="241">
        <v>15.710000000000001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217</v>
      </c>
      <c r="AU274" s="247" t="s">
        <v>85</v>
      </c>
      <c r="AV274" s="13" t="s">
        <v>85</v>
      </c>
      <c r="AW274" s="13" t="s">
        <v>37</v>
      </c>
      <c r="AX274" s="13" t="s">
        <v>75</v>
      </c>
      <c r="AY274" s="247" t="s">
        <v>147</v>
      </c>
    </row>
    <row r="275" s="15" customFormat="1">
      <c r="A275" s="15"/>
      <c r="B275" s="259"/>
      <c r="C275" s="260"/>
      <c r="D275" s="239" t="s">
        <v>217</v>
      </c>
      <c r="E275" s="261" t="s">
        <v>19</v>
      </c>
      <c r="F275" s="262" t="s">
        <v>233</v>
      </c>
      <c r="G275" s="260"/>
      <c r="H275" s="263">
        <v>15.710000000000001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9" t="s">
        <v>217</v>
      </c>
      <c r="AU275" s="269" t="s">
        <v>85</v>
      </c>
      <c r="AV275" s="15" t="s">
        <v>153</v>
      </c>
      <c r="AW275" s="15" t="s">
        <v>37</v>
      </c>
      <c r="AX275" s="15" t="s">
        <v>83</v>
      </c>
      <c r="AY275" s="269" t="s">
        <v>147</v>
      </c>
    </row>
    <row r="276" s="2" customFormat="1" ht="24.15" customHeight="1">
      <c r="A276" s="40"/>
      <c r="B276" s="41"/>
      <c r="C276" s="226" t="s">
        <v>569</v>
      </c>
      <c r="D276" s="226" t="s">
        <v>212</v>
      </c>
      <c r="E276" s="227" t="s">
        <v>570</v>
      </c>
      <c r="F276" s="228" t="s">
        <v>571</v>
      </c>
      <c r="G276" s="229" t="s">
        <v>278</v>
      </c>
      <c r="H276" s="230">
        <v>15.929</v>
      </c>
      <c r="I276" s="231"/>
      <c r="J276" s="232">
        <f>ROUND(I276*H276,2)</f>
        <v>0</v>
      </c>
      <c r="K276" s="233"/>
      <c r="L276" s="234"/>
      <c r="M276" s="235" t="s">
        <v>19</v>
      </c>
      <c r="N276" s="236" t="s">
        <v>46</v>
      </c>
      <c r="O276" s="86"/>
      <c r="P276" s="217">
        <f>O276*H276</f>
        <v>0</v>
      </c>
      <c r="Q276" s="217">
        <v>0.00059999999999999995</v>
      </c>
      <c r="R276" s="217">
        <f>Q276*H276</f>
        <v>0.0095573999999999989</v>
      </c>
      <c r="S276" s="217">
        <v>0</v>
      </c>
      <c r="T276" s="218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9" t="s">
        <v>186</v>
      </c>
      <c r="AT276" s="219" t="s">
        <v>212</v>
      </c>
      <c r="AU276" s="219" t="s">
        <v>85</v>
      </c>
      <c r="AY276" s="19" t="s">
        <v>147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9" t="s">
        <v>83</v>
      </c>
      <c r="BK276" s="220">
        <f>ROUND(I276*H276,2)</f>
        <v>0</v>
      </c>
      <c r="BL276" s="19" t="s">
        <v>153</v>
      </c>
      <c r="BM276" s="219" t="s">
        <v>572</v>
      </c>
    </row>
    <row r="277" s="13" customFormat="1">
      <c r="A277" s="13"/>
      <c r="B277" s="237"/>
      <c r="C277" s="238"/>
      <c r="D277" s="239" t="s">
        <v>217</v>
      </c>
      <c r="E277" s="238"/>
      <c r="F277" s="240" t="s">
        <v>2160</v>
      </c>
      <c r="G277" s="238"/>
      <c r="H277" s="241">
        <v>15.929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217</v>
      </c>
      <c r="AU277" s="247" t="s">
        <v>85</v>
      </c>
      <c r="AV277" s="13" t="s">
        <v>85</v>
      </c>
      <c r="AW277" s="13" t="s">
        <v>4</v>
      </c>
      <c r="AX277" s="13" t="s">
        <v>83</v>
      </c>
      <c r="AY277" s="247" t="s">
        <v>147</v>
      </c>
    </row>
    <row r="278" s="2" customFormat="1" ht="24.15" customHeight="1">
      <c r="A278" s="40"/>
      <c r="B278" s="41"/>
      <c r="C278" s="207" t="s">
        <v>578</v>
      </c>
      <c r="D278" s="207" t="s">
        <v>149</v>
      </c>
      <c r="E278" s="208" t="s">
        <v>579</v>
      </c>
      <c r="F278" s="209" t="s">
        <v>580</v>
      </c>
      <c r="G278" s="210" t="s">
        <v>278</v>
      </c>
      <c r="H278" s="211">
        <v>28.765999999999998</v>
      </c>
      <c r="I278" s="212"/>
      <c r="J278" s="213">
        <f>ROUND(I278*H278,2)</f>
        <v>0</v>
      </c>
      <c r="K278" s="214"/>
      <c r="L278" s="46"/>
      <c r="M278" s="215" t="s">
        <v>19</v>
      </c>
      <c r="N278" s="216" t="s">
        <v>46</v>
      </c>
      <c r="O278" s="86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9" t="s">
        <v>153</v>
      </c>
      <c r="AT278" s="219" t="s">
        <v>149</v>
      </c>
      <c r="AU278" s="219" t="s">
        <v>85</v>
      </c>
      <c r="AY278" s="19" t="s">
        <v>147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9" t="s">
        <v>83</v>
      </c>
      <c r="BK278" s="220">
        <f>ROUND(I278*H278,2)</f>
        <v>0</v>
      </c>
      <c r="BL278" s="19" t="s">
        <v>153</v>
      </c>
      <c r="BM278" s="219" t="s">
        <v>581</v>
      </c>
    </row>
    <row r="279" s="2" customFormat="1">
      <c r="A279" s="40"/>
      <c r="B279" s="41"/>
      <c r="C279" s="42"/>
      <c r="D279" s="221" t="s">
        <v>155</v>
      </c>
      <c r="E279" s="42"/>
      <c r="F279" s="222" t="s">
        <v>582</v>
      </c>
      <c r="G279" s="42"/>
      <c r="H279" s="42"/>
      <c r="I279" s="223"/>
      <c r="J279" s="42"/>
      <c r="K279" s="42"/>
      <c r="L279" s="46"/>
      <c r="M279" s="224"/>
      <c r="N279" s="225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155</v>
      </c>
      <c r="AU279" s="19" t="s">
        <v>85</v>
      </c>
    </row>
    <row r="280" s="14" customFormat="1">
      <c r="A280" s="14"/>
      <c r="B280" s="248"/>
      <c r="C280" s="249"/>
      <c r="D280" s="239" t="s">
        <v>217</v>
      </c>
      <c r="E280" s="250" t="s">
        <v>19</v>
      </c>
      <c r="F280" s="251" t="s">
        <v>583</v>
      </c>
      <c r="G280" s="249"/>
      <c r="H280" s="250" t="s">
        <v>19</v>
      </c>
      <c r="I280" s="252"/>
      <c r="J280" s="249"/>
      <c r="K280" s="249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217</v>
      </c>
      <c r="AU280" s="257" t="s">
        <v>85</v>
      </c>
      <c r="AV280" s="14" t="s">
        <v>83</v>
      </c>
      <c r="AW280" s="14" t="s">
        <v>37</v>
      </c>
      <c r="AX280" s="14" t="s">
        <v>75</v>
      </c>
      <c r="AY280" s="257" t="s">
        <v>147</v>
      </c>
    </row>
    <row r="281" s="13" customFormat="1">
      <c r="A281" s="13"/>
      <c r="B281" s="237"/>
      <c r="C281" s="238"/>
      <c r="D281" s="239" t="s">
        <v>217</v>
      </c>
      <c r="E281" s="258" t="s">
        <v>19</v>
      </c>
      <c r="F281" s="240" t="s">
        <v>2161</v>
      </c>
      <c r="G281" s="238"/>
      <c r="H281" s="241">
        <v>11.928000000000001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217</v>
      </c>
      <c r="AU281" s="247" t="s">
        <v>85</v>
      </c>
      <c r="AV281" s="13" t="s">
        <v>85</v>
      </c>
      <c r="AW281" s="13" t="s">
        <v>37</v>
      </c>
      <c r="AX281" s="13" t="s">
        <v>75</v>
      </c>
      <c r="AY281" s="247" t="s">
        <v>147</v>
      </c>
    </row>
    <row r="282" s="14" customFormat="1">
      <c r="A282" s="14"/>
      <c r="B282" s="248"/>
      <c r="C282" s="249"/>
      <c r="D282" s="239" t="s">
        <v>217</v>
      </c>
      <c r="E282" s="250" t="s">
        <v>19</v>
      </c>
      <c r="F282" s="251" t="s">
        <v>585</v>
      </c>
      <c r="G282" s="249"/>
      <c r="H282" s="250" t="s">
        <v>19</v>
      </c>
      <c r="I282" s="252"/>
      <c r="J282" s="249"/>
      <c r="K282" s="249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217</v>
      </c>
      <c r="AU282" s="257" t="s">
        <v>85</v>
      </c>
      <c r="AV282" s="14" t="s">
        <v>83</v>
      </c>
      <c r="AW282" s="14" t="s">
        <v>37</v>
      </c>
      <c r="AX282" s="14" t="s">
        <v>75</v>
      </c>
      <c r="AY282" s="257" t="s">
        <v>147</v>
      </c>
    </row>
    <row r="283" s="13" customFormat="1">
      <c r="A283" s="13"/>
      <c r="B283" s="237"/>
      <c r="C283" s="238"/>
      <c r="D283" s="239" t="s">
        <v>217</v>
      </c>
      <c r="E283" s="258" t="s">
        <v>19</v>
      </c>
      <c r="F283" s="240" t="s">
        <v>2162</v>
      </c>
      <c r="G283" s="238"/>
      <c r="H283" s="241">
        <v>13.73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217</v>
      </c>
      <c r="AU283" s="247" t="s">
        <v>85</v>
      </c>
      <c r="AV283" s="13" t="s">
        <v>85</v>
      </c>
      <c r="AW283" s="13" t="s">
        <v>37</v>
      </c>
      <c r="AX283" s="13" t="s">
        <v>75</v>
      </c>
      <c r="AY283" s="247" t="s">
        <v>147</v>
      </c>
    </row>
    <row r="284" s="14" customFormat="1">
      <c r="A284" s="14"/>
      <c r="B284" s="248"/>
      <c r="C284" s="249"/>
      <c r="D284" s="239" t="s">
        <v>217</v>
      </c>
      <c r="E284" s="250" t="s">
        <v>19</v>
      </c>
      <c r="F284" s="251" t="s">
        <v>587</v>
      </c>
      <c r="G284" s="249"/>
      <c r="H284" s="250" t="s">
        <v>19</v>
      </c>
      <c r="I284" s="252"/>
      <c r="J284" s="249"/>
      <c r="K284" s="249"/>
      <c r="L284" s="253"/>
      <c r="M284" s="254"/>
      <c r="N284" s="255"/>
      <c r="O284" s="255"/>
      <c r="P284" s="255"/>
      <c r="Q284" s="255"/>
      <c r="R284" s="255"/>
      <c r="S284" s="255"/>
      <c r="T284" s="25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7" t="s">
        <v>217</v>
      </c>
      <c r="AU284" s="257" t="s">
        <v>85</v>
      </c>
      <c r="AV284" s="14" t="s">
        <v>83</v>
      </c>
      <c r="AW284" s="14" t="s">
        <v>37</v>
      </c>
      <c r="AX284" s="14" t="s">
        <v>75</v>
      </c>
      <c r="AY284" s="257" t="s">
        <v>147</v>
      </c>
    </row>
    <row r="285" s="13" customFormat="1">
      <c r="A285" s="13"/>
      <c r="B285" s="237"/>
      <c r="C285" s="238"/>
      <c r="D285" s="239" t="s">
        <v>217</v>
      </c>
      <c r="E285" s="258" t="s">
        <v>19</v>
      </c>
      <c r="F285" s="240" t="s">
        <v>2163</v>
      </c>
      <c r="G285" s="238"/>
      <c r="H285" s="241">
        <v>3.1080000000000001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217</v>
      </c>
      <c r="AU285" s="247" t="s">
        <v>85</v>
      </c>
      <c r="AV285" s="13" t="s">
        <v>85</v>
      </c>
      <c r="AW285" s="13" t="s">
        <v>37</v>
      </c>
      <c r="AX285" s="13" t="s">
        <v>75</v>
      </c>
      <c r="AY285" s="247" t="s">
        <v>147</v>
      </c>
    </row>
    <row r="286" s="15" customFormat="1">
      <c r="A286" s="15"/>
      <c r="B286" s="259"/>
      <c r="C286" s="260"/>
      <c r="D286" s="239" t="s">
        <v>217</v>
      </c>
      <c r="E286" s="261" t="s">
        <v>19</v>
      </c>
      <c r="F286" s="262" t="s">
        <v>233</v>
      </c>
      <c r="G286" s="260"/>
      <c r="H286" s="263">
        <v>28.766000000000002</v>
      </c>
      <c r="I286" s="264"/>
      <c r="J286" s="260"/>
      <c r="K286" s="260"/>
      <c r="L286" s="265"/>
      <c r="M286" s="266"/>
      <c r="N286" s="267"/>
      <c r="O286" s="267"/>
      <c r="P286" s="267"/>
      <c r="Q286" s="267"/>
      <c r="R286" s="267"/>
      <c r="S286" s="267"/>
      <c r="T286" s="26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9" t="s">
        <v>217</v>
      </c>
      <c r="AU286" s="269" t="s">
        <v>85</v>
      </c>
      <c r="AV286" s="15" t="s">
        <v>153</v>
      </c>
      <c r="AW286" s="15" t="s">
        <v>37</v>
      </c>
      <c r="AX286" s="15" t="s">
        <v>83</v>
      </c>
      <c r="AY286" s="269" t="s">
        <v>147</v>
      </c>
    </row>
    <row r="287" s="2" customFormat="1" ht="24.15" customHeight="1">
      <c r="A287" s="40"/>
      <c r="B287" s="41"/>
      <c r="C287" s="226" t="s">
        <v>590</v>
      </c>
      <c r="D287" s="226" t="s">
        <v>212</v>
      </c>
      <c r="E287" s="227" t="s">
        <v>591</v>
      </c>
      <c r="F287" s="228" t="s">
        <v>592</v>
      </c>
      <c r="G287" s="229" t="s">
        <v>278</v>
      </c>
      <c r="H287" s="230">
        <v>11.928000000000001</v>
      </c>
      <c r="I287" s="231"/>
      <c r="J287" s="232">
        <f>ROUND(I287*H287,2)</f>
        <v>0</v>
      </c>
      <c r="K287" s="233"/>
      <c r="L287" s="234"/>
      <c r="M287" s="235" t="s">
        <v>19</v>
      </c>
      <c r="N287" s="236" t="s">
        <v>46</v>
      </c>
      <c r="O287" s="86"/>
      <c r="P287" s="217">
        <f>O287*H287</f>
        <v>0</v>
      </c>
      <c r="Q287" s="217">
        <v>0.00012</v>
      </c>
      <c r="R287" s="217">
        <f>Q287*H287</f>
        <v>0.0014313600000000002</v>
      </c>
      <c r="S287" s="217">
        <v>0</v>
      </c>
      <c r="T287" s="218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9" t="s">
        <v>186</v>
      </c>
      <c r="AT287" s="219" t="s">
        <v>212</v>
      </c>
      <c r="AU287" s="219" t="s">
        <v>85</v>
      </c>
      <c r="AY287" s="19" t="s">
        <v>147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9" t="s">
        <v>83</v>
      </c>
      <c r="BK287" s="220">
        <f>ROUND(I287*H287,2)</f>
        <v>0</v>
      </c>
      <c r="BL287" s="19" t="s">
        <v>153</v>
      </c>
      <c r="BM287" s="219" t="s">
        <v>593</v>
      </c>
    </row>
    <row r="288" s="14" customFormat="1">
      <c r="A288" s="14"/>
      <c r="B288" s="248"/>
      <c r="C288" s="249"/>
      <c r="D288" s="239" t="s">
        <v>217</v>
      </c>
      <c r="E288" s="250" t="s">
        <v>19</v>
      </c>
      <c r="F288" s="251" t="s">
        <v>295</v>
      </c>
      <c r="G288" s="249"/>
      <c r="H288" s="250" t="s">
        <v>19</v>
      </c>
      <c r="I288" s="252"/>
      <c r="J288" s="249"/>
      <c r="K288" s="249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217</v>
      </c>
      <c r="AU288" s="257" t="s">
        <v>85</v>
      </c>
      <c r="AV288" s="14" t="s">
        <v>83</v>
      </c>
      <c r="AW288" s="14" t="s">
        <v>37</v>
      </c>
      <c r="AX288" s="14" t="s">
        <v>75</v>
      </c>
      <c r="AY288" s="257" t="s">
        <v>147</v>
      </c>
    </row>
    <row r="289" s="13" customFormat="1">
      <c r="A289" s="13"/>
      <c r="B289" s="237"/>
      <c r="C289" s="238"/>
      <c r="D289" s="239" t="s">
        <v>217</v>
      </c>
      <c r="E289" s="258" t="s">
        <v>19</v>
      </c>
      <c r="F289" s="240" t="s">
        <v>613</v>
      </c>
      <c r="G289" s="238"/>
      <c r="H289" s="241">
        <v>11.359999999999999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217</v>
      </c>
      <c r="AU289" s="247" t="s">
        <v>85</v>
      </c>
      <c r="AV289" s="13" t="s">
        <v>85</v>
      </c>
      <c r="AW289" s="13" t="s">
        <v>37</v>
      </c>
      <c r="AX289" s="13" t="s">
        <v>75</v>
      </c>
      <c r="AY289" s="247" t="s">
        <v>147</v>
      </c>
    </row>
    <row r="290" s="15" customFormat="1">
      <c r="A290" s="15"/>
      <c r="B290" s="259"/>
      <c r="C290" s="260"/>
      <c r="D290" s="239" t="s">
        <v>217</v>
      </c>
      <c r="E290" s="261" t="s">
        <v>19</v>
      </c>
      <c r="F290" s="262" t="s">
        <v>233</v>
      </c>
      <c r="G290" s="260"/>
      <c r="H290" s="263">
        <v>11.359999999999999</v>
      </c>
      <c r="I290" s="264"/>
      <c r="J290" s="260"/>
      <c r="K290" s="260"/>
      <c r="L290" s="265"/>
      <c r="M290" s="266"/>
      <c r="N290" s="267"/>
      <c r="O290" s="267"/>
      <c r="P290" s="267"/>
      <c r="Q290" s="267"/>
      <c r="R290" s="267"/>
      <c r="S290" s="267"/>
      <c r="T290" s="26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9" t="s">
        <v>217</v>
      </c>
      <c r="AU290" s="269" t="s">
        <v>85</v>
      </c>
      <c r="AV290" s="15" t="s">
        <v>153</v>
      </c>
      <c r="AW290" s="15" t="s">
        <v>37</v>
      </c>
      <c r="AX290" s="15" t="s">
        <v>83</v>
      </c>
      <c r="AY290" s="269" t="s">
        <v>147</v>
      </c>
    </row>
    <row r="291" s="13" customFormat="1">
      <c r="A291" s="13"/>
      <c r="B291" s="237"/>
      <c r="C291" s="238"/>
      <c r="D291" s="239" t="s">
        <v>217</v>
      </c>
      <c r="E291" s="238"/>
      <c r="F291" s="240" t="s">
        <v>2164</v>
      </c>
      <c r="G291" s="238"/>
      <c r="H291" s="241">
        <v>11.928000000000001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217</v>
      </c>
      <c r="AU291" s="247" t="s">
        <v>85</v>
      </c>
      <c r="AV291" s="13" t="s">
        <v>85</v>
      </c>
      <c r="AW291" s="13" t="s">
        <v>4</v>
      </c>
      <c r="AX291" s="13" t="s">
        <v>83</v>
      </c>
      <c r="AY291" s="247" t="s">
        <v>147</v>
      </c>
    </row>
    <row r="292" s="2" customFormat="1" ht="24.15" customHeight="1">
      <c r="A292" s="40"/>
      <c r="B292" s="41"/>
      <c r="C292" s="226" t="s">
        <v>624</v>
      </c>
      <c r="D292" s="226" t="s">
        <v>212</v>
      </c>
      <c r="E292" s="227" t="s">
        <v>625</v>
      </c>
      <c r="F292" s="228" t="s">
        <v>626</v>
      </c>
      <c r="G292" s="229" t="s">
        <v>278</v>
      </c>
      <c r="H292" s="230">
        <v>13.73</v>
      </c>
      <c r="I292" s="231"/>
      <c r="J292" s="232">
        <f>ROUND(I292*H292,2)</f>
        <v>0</v>
      </c>
      <c r="K292" s="233"/>
      <c r="L292" s="234"/>
      <c r="M292" s="235" t="s">
        <v>19</v>
      </c>
      <c r="N292" s="236" t="s">
        <v>46</v>
      </c>
      <c r="O292" s="86"/>
      <c r="P292" s="217">
        <f>O292*H292</f>
        <v>0</v>
      </c>
      <c r="Q292" s="217">
        <v>4.0000000000000003E-05</v>
      </c>
      <c r="R292" s="217">
        <f>Q292*H292</f>
        <v>0.00054920000000000001</v>
      </c>
      <c r="S292" s="217">
        <v>0</v>
      </c>
      <c r="T292" s="218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9" t="s">
        <v>186</v>
      </c>
      <c r="AT292" s="219" t="s">
        <v>212</v>
      </c>
      <c r="AU292" s="219" t="s">
        <v>85</v>
      </c>
      <c r="AY292" s="19" t="s">
        <v>147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19" t="s">
        <v>83</v>
      </c>
      <c r="BK292" s="220">
        <f>ROUND(I292*H292,2)</f>
        <v>0</v>
      </c>
      <c r="BL292" s="19" t="s">
        <v>153</v>
      </c>
      <c r="BM292" s="219" t="s">
        <v>627</v>
      </c>
    </row>
    <row r="293" s="14" customFormat="1">
      <c r="A293" s="14"/>
      <c r="B293" s="248"/>
      <c r="C293" s="249"/>
      <c r="D293" s="239" t="s">
        <v>217</v>
      </c>
      <c r="E293" s="250" t="s">
        <v>19</v>
      </c>
      <c r="F293" s="251" t="s">
        <v>600</v>
      </c>
      <c r="G293" s="249"/>
      <c r="H293" s="250" t="s">
        <v>19</v>
      </c>
      <c r="I293" s="252"/>
      <c r="J293" s="249"/>
      <c r="K293" s="249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217</v>
      </c>
      <c r="AU293" s="257" t="s">
        <v>85</v>
      </c>
      <c r="AV293" s="14" t="s">
        <v>83</v>
      </c>
      <c r="AW293" s="14" t="s">
        <v>37</v>
      </c>
      <c r="AX293" s="14" t="s">
        <v>75</v>
      </c>
      <c r="AY293" s="257" t="s">
        <v>147</v>
      </c>
    </row>
    <row r="294" s="14" customFormat="1">
      <c r="A294" s="14"/>
      <c r="B294" s="248"/>
      <c r="C294" s="249"/>
      <c r="D294" s="239" t="s">
        <v>217</v>
      </c>
      <c r="E294" s="250" t="s">
        <v>19</v>
      </c>
      <c r="F294" s="251" t="s">
        <v>295</v>
      </c>
      <c r="G294" s="249"/>
      <c r="H294" s="250" t="s">
        <v>19</v>
      </c>
      <c r="I294" s="252"/>
      <c r="J294" s="249"/>
      <c r="K294" s="249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217</v>
      </c>
      <c r="AU294" s="257" t="s">
        <v>85</v>
      </c>
      <c r="AV294" s="14" t="s">
        <v>83</v>
      </c>
      <c r="AW294" s="14" t="s">
        <v>37</v>
      </c>
      <c r="AX294" s="14" t="s">
        <v>75</v>
      </c>
      <c r="AY294" s="257" t="s">
        <v>147</v>
      </c>
    </row>
    <row r="295" s="13" customFormat="1">
      <c r="A295" s="13"/>
      <c r="B295" s="237"/>
      <c r="C295" s="238"/>
      <c r="D295" s="239" t="s">
        <v>217</v>
      </c>
      <c r="E295" s="258" t="s">
        <v>19</v>
      </c>
      <c r="F295" s="240" t="s">
        <v>463</v>
      </c>
      <c r="G295" s="238"/>
      <c r="H295" s="241">
        <v>13.076000000000001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7" t="s">
        <v>217</v>
      </c>
      <c r="AU295" s="247" t="s">
        <v>85</v>
      </c>
      <c r="AV295" s="13" t="s">
        <v>85</v>
      </c>
      <c r="AW295" s="13" t="s">
        <v>37</v>
      </c>
      <c r="AX295" s="13" t="s">
        <v>75</v>
      </c>
      <c r="AY295" s="247" t="s">
        <v>147</v>
      </c>
    </row>
    <row r="296" s="15" customFormat="1">
      <c r="A296" s="15"/>
      <c r="B296" s="259"/>
      <c r="C296" s="260"/>
      <c r="D296" s="239" t="s">
        <v>217</v>
      </c>
      <c r="E296" s="261" t="s">
        <v>19</v>
      </c>
      <c r="F296" s="262" t="s">
        <v>233</v>
      </c>
      <c r="G296" s="260"/>
      <c r="H296" s="263">
        <v>13.076000000000001</v>
      </c>
      <c r="I296" s="264"/>
      <c r="J296" s="260"/>
      <c r="K296" s="260"/>
      <c r="L296" s="265"/>
      <c r="M296" s="266"/>
      <c r="N296" s="267"/>
      <c r="O296" s="267"/>
      <c r="P296" s="267"/>
      <c r="Q296" s="267"/>
      <c r="R296" s="267"/>
      <c r="S296" s="267"/>
      <c r="T296" s="26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9" t="s">
        <v>217</v>
      </c>
      <c r="AU296" s="269" t="s">
        <v>85</v>
      </c>
      <c r="AV296" s="15" t="s">
        <v>153</v>
      </c>
      <c r="AW296" s="15" t="s">
        <v>37</v>
      </c>
      <c r="AX296" s="15" t="s">
        <v>83</v>
      </c>
      <c r="AY296" s="269" t="s">
        <v>147</v>
      </c>
    </row>
    <row r="297" s="13" customFormat="1">
      <c r="A297" s="13"/>
      <c r="B297" s="237"/>
      <c r="C297" s="238"/>
      <c r="D297" s="239" t="s">
        <v>217</v>
      </c>
      <c r="E297" s="238"/>
      <c r="F297" s="240" t="s">
        <v>2165</v>
      </c>
      <c r="G297" s="238"/>
      <c r="H297" s="241">
        <v>13.73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217</v>
      </c>
      <c r="AU297" s="247" t="s">
        <v>85</v>
      </c>
      <c r="AV297" s="13" t="s">
        <v>85</v>
      </c>
      <c r="AW297" s="13" t="s">
        <v>4</v>
      </c>
      <c r="AX297" s="13" t="s">
        <v>83</v>
      </c>
      <c r="AY297" s="247" t="s">
        <v>147</v>
      </c>
    </row>
    <row r="298" s="2" customFormat="1" ht="24.15" customHeight="1">
      <c r="A298" s="40"/>
      <c r="B298" s="41"/>
      <c r="C298" s="226" t="s">
        <v>629</v>
      </c>
      <c r="D298" s="226" t="s">
        <v>212</v>
      </c>
      <c r="E298" s="227" t="s">
        <v>630</v>
      </c>
      <c r="F298" s="228" t="s">
        <v>631</v>
      </c>
      <c r="G298" s="229" t="s">
        <v>278</v>
      </c>
      <c r="H298" s="230">
        <v>3.1080000000000001</v>
      </c>
      <c r="I298" s="231"/>
      <c r="J298" s="232">
        <f>ROUND(I298*H298,2)</f>
        <v>0</v>
      </c>
      <c r="K298" s="233"/>
      <c r="L298" s="234"/>
      <c r="M298" s="235" t="s">
        <v>19</v>
      </c>
      <c r="N298" s="236" t="s">
        <v>46</v>
      </c>
      <c r="O298" s="86"/>
      <c r="P298" s="217">
        <f>O298*H298</f>
        <v>0</v>
      </c>
      <c r="Q298" s="217">
        <v>0.00029999999999999997</v>
      </c>
      <c r="R298" s="217">
        <f>Q298*H298</f>
        <v>0.0009323999999999999</v>
      </c>
      <c r="S298" s="217">
        <v>0</v>
      </c>
      <c r="T298" s="218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9" t="s">
        <v>186</v>
      </c>
      <c r="AT298" s="219" t="s">
        <v>212</v>
      </c>
      <c r="AU298" s="219" t="s">
        <v>85</v>
      </c>
      <c r="AY298" s="19" t="s">
        <v>147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9" t="s">
        <v>83</v>
      </c>
      <c r="BK298" s="220">
        <f>ROUND(I298*H298,2)</f>
        <v>0</v>
      </c>
      <c r="BL298" s="19" t="s">
        <v>153</v>
      </c>
      <c r="BM298" s="219" t="s">
        <v>632</v>
      </c>
    </row>
    <row r="299" s="14" customFormat="1">
      <c r="A299" s="14"/>
      <c r="B299" s="248"/>
      <c r="C299" s="249"/>
      <c r="D299" s="239" t="s">
        <v>217</v>
      </c>
      <c r="E299" s="250" t="s">
        <v>19</v>
      </c>
      <c r="F299" s="251" t="s">
        <v>633</v>
      </c>
      <c r="G299" s="249"/>
      <c r="H299" s="250" t="s">
        <v>19</v>
      </c>
      <c r="I299" s="252"/>
      <c r="J299" s="249"/>
      <c r="K299" s="249"/>
      <c r="L299" s="253"/>
      <c r="M299" s="254"/>
      <c r="N299" s="255"/>
      <c r="O299" s="255"/>
      <c r="P299" s="255"/>
      <c r="Q299" s="255"/>
      <c r="R299" s="255"/>
      <c r="S299" s="255"/>
      <c r="T299" s="25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7" t="s">
        <v>217</v>
      </c>
      <c r="AU299" s="257" t="s">
        <v>85</v>
      </c>
      <c r="AV299" s="14" t="s">
        <v>83</v>
      </c>
      <c r="AW299" s="14" t="s">
        <v>37</v>
      </c>
      <c r="AX299" s="14" t="s">
        <v>75</v>
      </c>
      <c r="AY299" s="257" t="s">
        <v>147</v>
      </c>
    </row>
    <row r="300" s="14" customFormat="1">
      <c r="A300" s="14"/>
      <c r="B300" s="248"/>
      <c r="C300" s="249"/>
      <c r="D300" s="239" t="s">
        <v>217</v>
      </c>
      <c r="E300" s="250" t="s">
        <v>19</v>
      </c>
      <c r="F300" s="251" t="s">
        <v>295</v>
      </c>
      <c r="G300" s="249"/>
      <c r="H300" s="250" t="s">
        <v>19</v>
      </c>
      <c r="I300" s="252"/>
      <c r="J300" s="249"/>
      <c r="K300" s="249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217</v>
      </c>
      <c r="AU300" s="257" t="s">
        <v>85</v>
      </c>
      <c r="AV300" s="14" t="s">
        <v>83</v>
      </c>
      <c r="AW300" s="14" t="s">
        <v>37</v>
      </c>
      <c r="AX300" s="14" t="s">
        <v>75</v>
      </c>
      <c r="AY300" s="257" t="s">
        <v>147</v>
      </c>
    </row>
    <row r="301" s="13" customFormat="1">
      <c r="A301" s="13"/>
      <c r="B301" s="237"/>
      <c r="C301" s="238"/>
      <c r="D301" s="239" t="s">
        <v>217</v>
      </c>
      <c r="E301" s="258" t="s">
        <v>19</v>
      </c>
      <c r="F301" s="240" t="s">
        <v>636</v>
      </c>
      <c r="G301" s="238"/>
      <c r="H301" s="241">
        <v>2.96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217</v>
      </c>
      <c r="AU301" s="247" t="s">
        <v>85</v>
      </c>
      <c r="AV301" s="13" t="s">
        <v>85</v>
      </c>
      <c r="AW301" s="13" t="s">
        <v>37</v>
      </c>
      <c r="AX301" s="13" t="s">
        <v>75</v>
      </c>
      <c r="AY301" s="247" t="s">
        <v>147</v>
      </c>
    </row>
    <row r="302" s="15" customFormat="1">
      <c r="A302" s="15"/>
      <c r="B302" s="259"/>
      <c r="C302" s="260"/>
      <c r="D302" s="239" t="s">
        <v>217</v>
      </c>
      <c r="E302" s="261" t="s">
        <v>19</v>
      </c>
      <c r="F302" s="262" t="s">
        <v>233</v>
      </c>
      <c r="G302" s="260"/>
      <c r="H302" s="263">
        <v>2.96</v>
      </c>
      <c r="I302" s="264"/>
      <c r="J302" s="260"/>
      <c r="K302" s="260"/>
      <c r="L302" s="265"/>
      <c r="M302" s="266"/>
      <c r="N302" s="267"/>
      <c r="O302" s="267"/>
      <c r="P302" s="267"/>
      <c r="Q302" s="267"/>
      <c r="R302" s="267"/>
      <c r="S302" s="267"/>
      <c r="T302" s="268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9" t="s">
        <v>217</v>
      </c>
      <c r="AU302" s="269" t="s">
        <v>85</v>
      </c>
      <c r="AV302" s="15" t="s">
        <v>153</v>
      </c>
      <c r="AW302" s="15" t="s">
        <v>37</v>
      </c>
      <c r="AX302" s="15" t="s">
        <v>83</v>
      </c>
      <c r="AY302" s="269" t="s">
        <v>147</v>
      </c>
    </row>
    <row r="303" s="13" customFormat="1">
      <c r="A303" s="13"/>
      <c r="B303" s="237"/>
      <c r="C303" s="238"/>
      <c r="D303" s="239" t="s">
        <v>217</v>
      </c>
      <c r="E303" s="238"/>
      <c r="F303" s="240" t="s">
        <v>2166</v>
      </c>
      <c r="G303" s="238"/>
      <c r="H303" s="241">
        <v>3.1080000000000001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217</v>
      </c>
      <c r="AU303" s="247" t="s">
        <v>85</v>
      </c>
      <c r="AV303" s="13" t="s">
        <v>85</v>
      </c>
      <c r="AW303" s="13" t="s">
        <v>4</v>
      </c>
      <c r="AX303" s="13" t="s">
        <v>83</v>
      </c>
      <c r="AY303" s="247" t="s">
        <v>147</v>
      </c>
    </row>
    <row r="304" s="2" customFormat="1" ht="33" customHeight="1">
      <c r="A304" s="40"/>
      <c r="B304" s="41"/>
      <c r="C304" s="207" t="s">
        <v>653</v>
      </c>
      <c r="D304" s="207" t="s">
        <v>149</v>
      </c>
      <c r="E304" s="208" t="s">
        <v>654</v>
      </c>
      <c r="F304" s="209" t="s">
        <v>655</v>
      </c>
      <c r="G304" s="210" t="s">
        <v>159</v>
      </c>
      <c r="H304" s="211">
        <v>8.4499999999999993</v>
      </c>
      <c r="I304" s="212"/>
      <c r="J304" s="213">
        <f>ROUND(I304*H304,2)</f>
        <v>0</v>
      </c>
      <c r="K304" s="214"/>
      <c r="L304" s="46"/>
      <c r="M304" s="215" t="s">
        <v>19</v>
      </c>
      <c r="N304" s="216" t="s">
        <v>46</v>
      </c>
      <c r="O304" s="86"/>
      <c r="P304" s="217">
        <f>O304*H304</f>
        <v>0</v>
      </c>
      <c r="Q304" s="217">
        <v>0.0315</v>
      </c>
      <c r="R304" s="217">
        <f>Q304*H304</f>
        <v>0.26617499999999999</v>
      </c>
      <c r="S304" s="217">
        <v>0</v>
      </c>
      <c r="T304" s="218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9" t="s">
        <v>153</v>
      </c>
      <c r="AT304" s="219" t="s">
        <v>149</v>
      </c>
      <c r="AU304" s="219" t="s">
        <v>85</v>
      </c>
      <c r="AY304" s="19" t="s">
        <v>147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19" t="s">
        <v>83</v>
      </c>
      <c r="BK304" s="220">
        <f>ROUND(I304*H304,2)</f>
        <v>0</v>
      </c>
      <c r="BL304" s="19" t="s">
        <v>153</v>
      </c>
      <c r="BM304" s="219" t="s">
        <v>656</v>
      </c>
    </row>
    <row r="305" s="2" customFormat="1">
      <c r="A305" s="40"/>
      <c r="B305" s="41"/>
      <c r="C305" s="42"/>
      <c r="D305" s="221" t="s">
        <v>155</v>
      </c>
      <c r="E305" s="42"/>
      <c r="F305" s="222" t="s">
        <v>657</v>
      </c>
      <c r="G305" s="42"/>
      <c r="H305" s="42"/>
      <c r="I305" s="223"/>
      <c r="J305" s="42"/>
      <c r="K305" s="42"/>
      <c r="L305" s="46"/>
      <c r="M305" s="224"/>
      <c r="N305" s="225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155</v>
      </c>
      <c r="AU305" s="19" t="s">
        <v>85</v>
      </c>
    </row>
    <row r="306" s="14" customFormat="1">
      <c r="A306" s="14"/>
      <c r="B306" s="248"/>
      <c r="C306" s="249"/>
      <c r="D306" s="239" t="s">
        <v>217</v>
      </c>
      <c r="E306" s="250" t="s">
        <v>19</v>
      </c>
      <c r="F306" s="251" t="s">
        <v>658</v>
      </c>
      <c r="G306" s="249"/>
      <c r="H306" s="250" t="s">
        <v>19</v>
      </c>
      <c r="I306" s="252"/>
      <c r="J306" s="249"/>
      <c r="K306" s="249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217</v>
      </c>
      <c r="AU306" s="257" t="s">
        <v>85</v>
      </c>
      <c r="AV306" s="14" t="s">
        <v>83</v>
      </c>
      <c r="AW306" s="14" t="s">
        <v>37</v>
      </c>
      <c r="AX306" s="14" t="s">
        <v>75</v>
      </c>
      <c r="AY306" s="257" t="s">
        <v>147</v>
      </c>
    </row>
    <row r="307" s="14" customFormat="1">
      <c r="A307" s="14"/>
      <c r="B307" s="248"/>
      <c r="C307" s="249"/>
      <c r="D307" s="239" t="s">
        <v>217</v>
      </c>
      <c r="E307" s="250" t="s">
        <v>19</v>
      </c>
      <c r="F307" s="251" t="s">
        <v>295</v>
      </c>
      <c r="G307" s="249"/>
      <c r="H307" s="250" t="s">
        <v>19</v>
      </c>
      <c r="I307" s="252"/>
      <c r="J307" s="249"/>
      <c r="K307" s="249"/>
      <c r="L307" s="253"/>
      <c r="M307" s="254"/>
      <c r="N307" s="255"/>
      <c r="O307" s="255"/>
      <c r="P307" s="255"/>
      <c r="Q307" s="255"/>
      <c r="R307" s="255"/>
      <c r="S307" s="255"/>
      <c r="T307" s="25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7" t="s">
        <v>217</v>
      </c>
      <c r="AU307" s="257" t="s">
        <v>85</v>
      </c>
      <c r="AV307" s="14" t="s">
        <v>83</v>
      </c>
      <c r="AW307" s="14" t="s">
        <v>37</v>
      </c>
      <c r="AX307" s="14" t="s">
        <v>75</v>
      </c>
      <c r="AY307" s="257" t="s">
        <v>147</v>
      </c>
    </row>
    <row r="308" s="13" customFormat="1">
      <c r="A308" s="13"/>
      <c r="B308" s="237"/>
      <c r="C308" s="238"/>
      <c r="D308" s="239" t="s">
        <v>217</v>
      </c>
      <c r="E308" s="258" t="s">
        <v>19</v>
      </c>
      <c r="F308" s="240" t="s">
        <v>2167</v>
      </c>
      <c r="G308" s="238"/>
      <c r="H308" s="241">
        <v>8.4499999999999993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217</v>
      </c>
      <c r="AU308" s="247" t="s">
        <v>85</v>
      </c>
      <c r="AV308" s="13" t="s">
        <v>85</v>
      </c>
      <c r="AW308" s="13" t="s">
        <v>37</v>
      </c>
      <c r="AX308" s="13" t="s">
        <v>75</v>
      </c>
      <c r="AY308" s="247" t="s">
        <v>147</v>
      </c>
    </row>
    <row r="309" s="15" customFormat="1">
      <c r="A309" s="15"/>
      <c r="B309" s="259"/>
      <c r="C309" s="260"/>
      <c r="D309" s="239" t="s">
        <v>217</v>
      </c>
      <c r="E309" s="261" t="s">
        <v>19</v>
      </c>
      <c r="F309" s="262" t="s">
        <v>233</v>
      </c>
      <c r="G309" s="260"/>
      <c r="H309" s="263">
        <v>8.4499999999999993</v>
      </c>
      <c r="I309" s="264"/>
      <c r="J309" s="260"/>
      <c r="K309" s="260"/>
      <c r="L309" s="265"/>
      <c r="M309" s="266"/>
      <c r="N309" s="267"/>
      <c r="O309" s="267"/>
      <c r="P309" s="267"/>
      <c r="Q309" s="267"/>
      <c r="R309" s="267"/>
      <c r="S309" s="267"/>
      <c r="T309" s="26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9" t="s">
        <v>217</v>
      </c>
      <c r="AU309" s="269" t="s">
        <v>85</v>
      </c>
      <c r="AV309" s="15" t="s">
        <v>153</v>
      </c>
      <c r="AW309" s="15" t="s">
        <v>37</v>
      </c>
      <c r="AX309" s="15" t="s">
        <v>83</v>
      </c>
      <c r="AY309" s="269" t="s">
        <v>147</v>
      </c>
    </row>
    <row r="310" s="2" customFormat="1" ht="44.25" customHeight="1">
      <c r="A310" s="40"/>
      <c r="B310" s="41"/>
      <c r="C310" s="207" t="s">
        <v>659</v>
      </c>
      <c r="D310" s="207" t="s">
        <v>149</v>
      </c>
      <c r="E310" s="208" t="s">
        <v>660</v>
      </c>
      <c r="F310" s="209" t="s">
        <v>661</v>
      </c>
      <c r="G310" s="210" t="s">
        <v>159</v>
      </c>
      <c r="H310" s="211">
        <v>8.4499999999999993</v>
      </c>
      <c r="I310" s="212"/>
      <c r="J310" s="213">
        <f>ROUND(I310*H310,2)</f>
        <v>0</v>
      </c>
      <c r="K310" s="214"/>
      <c r="L310" s="46"/>
      <c r="M310" s="215" t="s">
        <v>19</v>
      </c>
      <c r="N310" s="216" t="s">
        <v>46</v>
      </c>
      <c r="O310" s="86"/>
      <c r="P310" s="217">
        <f>O310*H310</f>
        <v>0</v>
      </c>
      <c r="Q310" s="217">
        <v>0.010500000000000001</v>
      </c>
      <c r="R310" s="217">
        <f>Q310*H310</f>
        <v>0.088724999999999998</v>
      </c>
      <c r="S310" s="217">
        <v>0</v>
      </c>
      <c r="T310" s="218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9" t="s">
        <v>153</v>
      </c>
      <c r="AT310" s="219" t="s">
        <v>149</v>
      </c>
      <c r="AU310" s="219" t="s">
        <v>85</v>
      </c>
      <c r="AY310" s="19" t="s">
        <v>147</v>
      </c>
      <c r="BE310" s="220">
        <f>IF(N310="základní",J310,0)</f>
        <v>0</v>
      </c>
      <c r="BF310" s="220">
        <f>IF(N310="snížená",J310,0)</f>
        <v>0</v>
      </c>
      <c r="BG310" s="220">
        <f>IF(N310="zákl. přenesená",J310,0)</f>
        <v>0</v>
      </c>
      <c r="BH310" s="220">
        <f>IF(N310="sníž. přenesená",J310,0)</f>
        <v>0</v>
      </c>
      <c r="BI310" s="220">
        <f>IF(N310="nulová",J310,0)</f>
        <v>0</v>
      </c>
      <c r="BJ310" s="19" t="s">
        <v>83</v>
      </c>
      <c r="BK310" s="220">
        <f>ROUND(I310*H310,2)</f>
        <v>0</v>
      </c>
      <c r="BL310" s="19" t="s">
        <v>153</v>
      </c>
      <c r="BM310" s="219" t="s">
        <v>662</v>
      </c>
    </row>
    <row r="311" s="2" customFormat="1">
      <c r="A311" s="40"/>
      <c r="B311" s="41"/>
      <c r="C311" s="42"/>
      <c r="D311" s="221" t="s">
        <v>155</v>
      </c>
      <c r="E311" s="42"/>
      <c r="F311" s="222" t="s">
        <v>663</v>
      </c>
      <c r="G311" s="42"/>
      <c r="H311" s="42"/>
      <c r="I311" s="223"/>
      <c r="J311" s="42"/>
      <c r="K311" s="42"/>
      <c r="L311" s="46"/>
      <c r="M311" s="224"/>
      <c r="N311" s="225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155</v>
      </c>
      <c r="AU311" s="19" t="s">
        <v>85</v>
      </c>
    </row>
    <row r="312" s="14" customFormat="1">
      <c r="A312" s="14"/>
      <c r="B312" s="248"/>
      <c r="C312" s="249"/>
      <c r="D312" s="239" t="s">
        <v>217</v>
      </c>
      <c r="E312" s="250" t="s">
        <v>19</v>
      </c>
      <c r="F312" s="251" t="s">
        <v>664</v>
      </c>
      <c r="G312" s="249"/>
      <c r="H312" s="250" t="s">
        <v>19</v>
      </c>
      <c r="I312" s="252"/>
      <c r="J312" s="249"/>
      <c r="K312" s="249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217</v>
      </c>
      <c r="AU312" s="257" t="s">
        <v>85</v>
      </c>
      <c r="AV312" s="14" t="s">
        <v>83</v>
      </c>
      <c r="AW312" s="14" t="s">
        <v>37</v>
      </c>
      <c r="AX312" s="14" t="s">
        <v>75</v>
      </c>
      <c r="AY312" s="257" t="s">
        <v>147</v>
      </c>
    </row>
    <row r="313" s="14" customFormat="1">
      <c r="A313" s="14"/>
      <c r="B313" s="248"/>
      <c r="C313" s="249"/>
      <c r="D313" s="239" t="s">
        <v>217</v>
      </c>
      <c r="E313" s="250" t="s">
        <v>19</v>
      </c>
      <c r="F313" s="251" t="s">
        <v>295</v>
      </c>
      <c r="G313" s="249"/>
      <c r="H313" s="250" t="s">
        <v>19</v>
      </c>
      <c r="I313" s="252"/>
      <c r="J313" s="249"/>
      <c r="K313" s="249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217</v>
      </c>
      <c r="AU313" s="257" t="s">
        <v>85</v>
      </c>
      <c r="AV313" s="14" t="s">
        <v>83</v>
      </c>
      <c r="AW313" s="14" t="s">
        <v>37</v>
      </c>
      <c r="AX313" s="14" t="s">
        <v>75</v>
      </c>
      <c r="AY313" s="257" t="s">
        <v>147</v>
      </c>
    </row>
    <row r="314" s="13" customFormat="1">
      <c r="A314" s="13"/>
      <c r="B314" s="237"/>
      <c r="C314" s="238"/>
      <c r="D314" s="239" t="s">
        <v>217</v>
      </c>
      <c r="E314" s="258" t="s">
        <v>19</v>
      </c>
      <c r="F314" s="240" t="s">
        <v>2167</v>
      </c>
      <c r="G314" s="238"/>
      <c r="H314" s="241">
        <v>8.4499999999999993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217</v>
      </c>
      <c r="AU314" s="247" t="s">
        <v>85</v>
      </c>
      <c r="AV314" s="13" t="s">
        <v>85</v>
      </c>
      <c r="AW314" s="13" t="s">
        <v>37</v>
      </c>
      <c r="AX314" s="13" t="s">
        <v>75</v>
      </c>
      <c r="AY314" s="247" t="s">
        <v>147</v>
      </c>
    </row>
    <row r="315" s="15" customFormat="1">
      <c r="A315" s="15"/>
      <c r="B315" s="259"/>
      <c r="C315" s="260"/>
      <c r="D315" s="239" t="s">
        <v>217</v>
      </c>
      <c r="E315" s="261" t="s">
        <v>19</v>
      </c>
      <c r="F315" s="262" t="s">
        <v>233</v>
      </c>
      <c r="G315" s="260"/>
      <c r="H315" s="263">
        <v>8.4499999999999993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9" t="s">
        <v>217</v>
      </c>
      <c r="AU315" s="269" t="s">
        <v>85</v>
      </c>
      <c r="AV315" s="15" t="s">
        <v>153</v>
      </c>
      <c r="AW315" s="15" t="s">
        <v>37</v>
      </c>
      <c r="AX315" s="15" t="s">
        <v>83</v>
      </c>
      <c r="AY315" s="269" t="s">
        <v>147</v>
      </c>
    </row>
    <row r="316" s="2" customFormat="1" ht="37.8" customHeight="1">
      <c r="A316" s="40"/>
      <c r="B316" s="41"/>
      <c r="C316" s="207" t="s">
        <v>665</v>
      </c>
      <c r="D316" s="207" t="s">
        <v>149</v>
      </c>
      <c r="E316" s="208" t="s">
        <v>666</v>
      </c>
      <c r="F316" s="209" t="s">
        <v>667</v>
      </c>
      <c r="G316" s="210" t="s">
        <v>159</v>
      </c>
      <c r="H316" s="211">
        <v>2</v>
      </c>
      <c r="I316" s="212"/>
      <c r="J316" s="213">
        <f>ROUND(I316*H316,2)</f>
        <v>0</v>
      </c>
      <c r="K316" s="214"/>
      <c r="L316" s="46"/>
      <c r="M316" s="215" t="s">
        <v>19</v>
      </c>
      <c r="N316" s="216" t="s">
        <v>46</v>
      </c>
      <c r="O316" s="86"/>
      <c r="P316" s="217">
        <f>O316*H316</f>
        <v>0</v>
      </c>
      <c r="Q316" s="217">
        <v>0.0057000000000000002</v>
      </c>
      <c r="R316" s="217">
        <f>Q316*H316</f>
        <v>0.0114</v>
      </c>
      <c r="S316" s="217">
        <v>0</v>
      </c>
      <c r="T316" s="218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9" t="s">
        <v>153</v>
      </c>
      <c r="AT316" s="219" t="s">
        <v>149</v>
      </c>
      <c r="AU316" s="219" t="s">
        <v>85</v>
      </c>
      <c r="AY316" s="19" t="s">
        <v>147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19" t="s">
        <v>83</v>
      </c>
      <c r="BK316" s="220">
        <f>ROUND(I316*H316,2)</f>
        <v>0</v>
      </c>
      <c r="BL316" s="19" t="s">
        <v>153</v>
      </c>
      <c r="BM316" s="219" t="s">
        <v>668</v>
      </c>
    </row>
    <row r="317" s="2" customFormat="1">
      <c r="A317" s="40"/>
      <c r="B317" s="41"/>
      <c r="C317" s="42"/>
      <c r="D317" s="221" t="s">
        <v>155</v>
      </c>
      <c r="E317" s="42"/>
      <c r="F317" s="222" t="s">
        <v>669</v>
      </c>
      <c r="G317" s="42"/>
      <c r="H317" s="42"/>
      <c r="I317" s="223"/>
      <c r="J317" s="42"/>
      <c r="K317" s="42"/>
      <c r="L317" s="46"/>
      <c r="M317" s="224"/>
      <c r="N317" s="225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155</v>
      </c>
      <c r="AU317" s="19" t="s">
        <v>85</v>
      </c>
    </row>
    <row r="318" s="14" customFormat="1">
      <c r="A318" s="14"/>
      <c r="B318" s="248"/>
      <c r="C318" s="249"/>
      <c r="D318" s="239" t="s">
        <v>217</v>
      </c>
      <c r="E318" s="250" t="s">
        <v>19</v>
      </c>
      <c r="F318" s="251" t="s">
        <v>670</v>
      </c>
      <c r="G318" s="249"/>
      <c r="H318" s="250" t="s">
        <v>19</v>
      </c>
      <c r="I318" s="252"/>
      <c r="J318" s="249"/>
      <c r="K318" s="249"/>
      <c r="L318" s="253"/>
      <c r="M318" s="254"/>
      <c r="N318" s="255"/>
      <c r="O318" s="255"/>
      <c r="P318" s="255"/>
      <c r="Q318" s="255"/>
      <c r="R318" s="255"/>
      <c r="S318" s="255"/>
      <c r="T318" s="25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7" t="s">
        <v>217</v>
      </c>
      <c r="AU318" s="257" t="s">
        <v>85</v>
      </c>
      <c r="AV318" s="14" t="s">
        <v>83</v>
      </c>
      <c r="AW318" s="14" t="s">
        <v>37</v>
      </c>
      <c r="AX318" s="14" t="s">
        <v>75</v>
      </c>
      <c r="AY318" s="257" t="s">
        <v>147</v>
      </c>
    </row>
    <row r="319" s="14" customFormat="1">
      <c r="A319" s="14"/>
      <c r="B319" s="248"/>
      <c r="C319" s="249"/>
      <c r="D319" s="239" t="s">
        <v>217</v>
      </c>
      <c r="E319" s="250" t="s">
        <v>19</v>
      </c>
      <c r="F319" s="251" t="s">
        <v>369</v>
      </c>
      <c r="G319" s="249"/>
      <c r="H319" s="250" t="s">
        <v>19</v>
      </c>
      <c r="I319" s="252"/>
      <c r="J319" s="249"/>
      <c r="K319" s="249"/>
      <c r="L319" s="253"/>
      <c r="M319" s="254"/>
      <c r="N319" s="255"/>
      <c r="O319" s="255"/>
      <c r="P319" s="255"/>
      <c r="Q319" s="255"/>
      <c r="R319" s="255"/>
      <c r="S319" s="255"/>
      <c r="T319" s="25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7" t="s">
        <v>217</v>
      </c>
      <c r="AU319" s="257" t="s">
        <v>85</v>
      </c>
      <c r="AV319" s="14" t="s">
        <v>83</v>
      </c>
      <c r="AW319" s="14" t="s">
        <v>37</v>
      </c>
      <c r="AX319" s="14" t="s">
        <v>75</v>
      </c>
      <c r="AY319" s="257" t="s">
        <v>147</v>
      </c>
    </row>
    <row r="320" s="13" customFormat="1">
      <c r="A320" s="13"/>
      <c r="B320" s="237"/>
      <c r="C320" s="238"/>
      <c r="D320" s="239" t="s">
        <v>217</v>
      </c>
      <c r="E320" s="258" t="s">
        <v>19</v>
      </c>
      <c r="F320" s="240" t="s">
        <v>370</v>
      </c>
      <c r="G320" s="238"/>
      <c r="H320" s="241">
        <v>2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217</v>
      </c>
      <c r="AU320" s="247" t="s">
        <v>85</v>
      </c>
      <c r="AV320" s="13" t="s">
        <v>85</v>
      </c>
      <c r="AW320" s="13" t="s">
        <v>37</v>
      </c>
      <c r="AX320" s="13" t="s">
        <v>75</v>
      </c>
      <c r="AY320" s="247" t="s">
        <v>147</v>
      </c>
    </row>
    <row r="321" s="15" customFormat="1">
      <c r="A321" s="15"/>
      <c r="B321" s="259"/>
      <c r="C321" s="260"/>
      <c r="D321" s="239" t="s">
        <v>217</v>
      </c>
      <c r="E321" s="261" t="s">
        <v>19</v>
      </c>
      <c r="F321" s="262" t="s">
        <v>233</v>
      </c>
      <c r="G321" s="260"/>
      <c r="H321" s="263">
        <v>2</v>
      </c>
      <c r="I321" s="264"/>
      <c r="J321" s="260"/>
      <c r="K321" s="260"/>
      <c r="L321" s="265"/>
      <c r="M321" s="266"/>
      <c r="N321" s="267"/>
      <c r="O321" s="267"/>
      <c r="P321" s="267"/>
      <c r="Q321" s="267"/>
      <c r="R321" s="267"/>
      <c r="S321" s="267"/>
      <c r="T321" s="268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9" t="s">
        <v>217</v>
      </c>
      <c r="AU321" s="269" t="s">
        <v>85</v>
      </c>
      <c r="AV321" s="15" t="s">
        <v>153</v>
      </c>
      <c r="AW321" s="15" t="s">
        <v>37</v>
      </c>
      <c r="AX321" s="15" t="s">
        <v>83</v>
      </c>
      <c r="AY321" s="269" t="s">
        <v>147</v>
      </c>
    </row>
    <row r="322" s="2" customFormat="1" ht="37.8" customHeight="1">
      <c r="A322" s="40"/>
      <c r="B322" s="41"/>
      <c r="C322" s="207" t="s">
        <v>675</v>
      </c>
      <c r="D322" s="207" t="s">
        <v>149</v>
      </c>
      <c r="E322" s="208" t="s">
        <v>676</v>
      </c>
      <c r="F322" s="209" t="s">
        <v>677</v>
      </c>
      <c r="G322" s="210" t="s">
        <v>159</v>
      </c>
      <c r="H322" s="211">
        <v>17.332000000000001</v>
      </c>
      <c r="I322" s="212"/>
      <c r="J322" s="213">
        <f>ROUND(I322*H322,2)</f>
        <v>0</v>
      </c>
      <c r="K322" s="214"/>
      <c r="L322" s="46"/>
      <c r="M322" s="215" t="s">
        <v>19</v>
      </c>
      <c r="N322" s="216" t="s">
        <v>46</v>
      </c>
      <c r="O322" s="86"/>
      <c r="P322" s="217">
        <f>O322*H322</f>
        <v>0</v>
      </c>
      <c r="Q322" s="217">
        <v>0.0028500000000000001</v>
      </c>
      <c r="R322" s="217">
        <f>Q322*H322</f>
        <v>0.049396200000000001</v>
      </c>
      <c r="S322" s="217">
        <v>0</v>
      </c>
      <c r="T322" s="218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9" t="s">
        <v>153</v>
      </c>
      <c r="AT322" s="219" t="s">
        <v>149</v>
      </c>
      <c r="AU322" s="219" t="s">
        <v>85</v>
      </c>
      <c r="AY322" s="19" t="s">
        <v>147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9" t="s">
        <v>83</v>
      </c>
      <c r="BK322" s="220">
        <f>ROUND(I322*H322,2)</f>
        <v>0</v>
      </c>
      <c r="BL322" s="19" t="s">
        <v>153</v>
      </c>
      <c r="BM322" s="219" t="s">
        <v>678</v>
      </c>
    </row>
    <row r="323" s="14" customFormat="1">
      <c r="A323" s="14"/>
      <c r="B323" s="248"/>
      <c r="C323" s="249"/>
      <c r="D323" s="239" t="s">
        <v>217</v>
      </c>
      <c r="E323" s="250" t="s">
        <v>19</v>
      </c>
      <c r="F323" s="251" t="s">
        <v>295</v>
      </c>
      <c r="G323" s="249"/>
      <c r="H323" s="250" t="s">
        <v>19</v>
      </c>
      <c r="I323" s="252"/>
      <c r="J323" s="249"/>
      <c r="K323" s="249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217</v>
      </c>
      <c r="AU323" s="257" t="s">
        <v>85</v>
      </c>
      <c r="AV323" s="14" t="s">
        <v>83</v>
      </c>
      <c r="AW323" s="14" t="s">
        <v>37</v>
      </c>
      <c r="AX323" s="14" t="s">
        <v>75</v>
      </c>
      <c r="AY323" s="257" t="s">
        <v>147</v>
      </c>
    </row>
    <row r="324" s="13" customFormat="1">
      <c r="A324" s="13"/>
      <c r="B324" s="237"/>
      <c r="C324" s="238"/>
      <c r="D324" s="239" t="s">
        <v>217</v>
      </c>
      <c r="E324" s="258" t="s">
        <v>19</v>
      </c>
      <c r="F324" s="240" t="s">
        <v>2155</v>
      </c>
      <c r="G324" s="238"/>
      <c r="H324" s="241">
        <v>15.24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217</v>
      </c>
      <c r="AU324" s="247" t="s">
        <v>85</v>
      </c>
      <c r="AV324" s="13" t="s">
        <v>85</v>
      </c>
      <c r="AW324" s="13" t="s">
        <v>37</v>
      </c>
      <c r="AX324" s="13" t="s">
        <v>75</v>
      </c>
      <c r="AY324" s="247" t="s">
        <v>147</v>
      </c>
    </row>
    <row r="325" s="14" customFormat="1">
      <c r="A325" s="14"/>
      <c r="B325" s="248"/>
      <c r="C325" s="249"/>
      <c r="D325" s="239" t="s">
        <v>217</v>
      </c>
      <c r="E325" s="250" t="s">
        <v>19</v>
      </c>
      <c r="F325" s="251" t="s">
        <v>295</v>
      </c>
      <c r="G325" s="249"/>
      <c r="H325" s="250" t="s">
        <v>19</v>
      </c>
      <c r="I325" s="252"/>
      <c r="J325" s="249"/>
      <c r="K325" s="249"/>
      <c r="L325" s="253"/>
      <c r="M325" s="254"/>
      <c r="N325" s="255"/>
      <c r="O325" s="255"/>
      <c r="P325" s="255"/>
      <c r="Q325" s="255"/>
      <c r="R325" s="255"/>
      <c r="S325" s="255"/>
      <c r="T325" s="25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7" t="s">
        <v>217</v>
      </c>
      <c r="AU325" s="257" t="s">
        <v>85</v>
      </c>
      <c r="AV325" s="14" t="s">
        <v>83</v>
      </c>
      <c r="AW325" s="14" t="s">
        <v>37</v>
      </c>
      <c r="AX325" s="14" t="s">
        <v>75</v>
      </c>
      <c r="AY325" s="257" t="s">
        <v>147</v>
      </c>
    </row>
    <row r="326" s="13" customFormat="1">
      <c r="A326" s="13"/>
      <c r="B326" s="237"/>
      <c r="C326" s="238"/>
      <c r="D326" s="239" t="s">
        <v>217</v>
      </c>
      <c r="E326" s="258" t="s">
        <v>19</v>
      </c>
      <c r="F326" s="240" t="s">
        <v>351</v>
      </c>
      <c r="G326" s="238"/>
      <c r="H326" s="241">
        <v>2.0920000000000001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217</v>
      </c>
      <c r="AU326" s="247" t="s">
        <v>85</v>
      </c>
      <c r="AV326" s="13" t="s">
        <v>85</v>
      </c>
      <c r="AW326" s="13" t="s">
        <v>37</v>
      </c>
      <c r="AX326" s="13" t="s">
        <v>75</v>
      </c>
      <c r="AY326" s="247" t="s">
        <v>147</v>
      </c>
    </row>
    <row r="327" s="15" customFormat="1">
      <c r="A327" s="15"/>
      <c r="B327" s="259"/>
      <c r="C327" s="260"/>
      <c r="D327" s="239" t="s">
        <v>217</v>
      </c>
      <c r="E327" s="261" t="s">
        <v>19</v>
      </c>
      <c r="F327" s="262" t="s">
        <v>233</v>
      </c>
      <c r="G327" s="260"/>
      <c r="H327" s="263">
        <v>17.332000000000001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9" t="s">
        <v>217</v>
      </c>
      <c r="AU327" s="269" t="s">
        <v>85</v>
      </c>
      <c r="AV327" s="15" t="s">
        <v>153</v>
      </c>
      <c r="AW327" s="15" t="s">
        <v>37</v>
      </c>
      <c r="AX327" s="15" t="s">
        <v>83</v>
      </c>
      <c r="AY327" s="269" t="s">
        <v>147</v>
      </c>
    </row>
    <row r="328" s="2" customFormat="1" ht="37.8" customHeight="1">
      <c r="A328" s="40"/>
      <c r="B328" s="41"/>
      <c r="C328" s="207" t="s">
        <v>686</v>
      </c>
      <c r="D328" s="207" t="s">
        <v>149</v>
      </c>
      <c r="E328" s="208" t="s">
        <v>687</v>
      </c>
      <c r="F328" s="209" t="s">
        <v>688</v>
      </c>
      <c r="G328" s="210" t="s">
        <v>159</v>
      </c>
      <c r="H328" s="211">
        <v>8.0640000000000001</v>
      </c>
      <c r="I328" s="212"/>
      <c r="J328" s="213">
        <f>ROUND(I328*H328,2)</f>
        <v>0</v>
      </c>
      <c r="K328" s="214"/>
      <c r="L328" s="46"/>
      <c r="M328" s="215" t="s">
        <v>19</v>
      </c>
      <c r="N328" s="216" t="s">
        <v>46</v>
      </c>
      <c r="O328" s="86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9" t="s">
        <v>153</v>
      </c>
      <c r="AT328" s="219" t="s">
        <v>149</v>
      </c>
      <c r="AU328" s="219" t="s">
        <v>85</v>
      </c>
      <c r="AY328" s="19" t="s">
        <v>147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9" t="s">
        <v>83</v>
      </c>
      <c r="BK328" s="220">
        <f>ROUND(I328*H328,2)</f>
        <v>0</v>
      </c>
      <c r="BL328" s="19" t="s">
        <v>153</v>
      </c>
      <c r="BM328" s="219" t="s">
        <v>689</v>
      </c>
    </row>
    <row r="329" s="2" customFormat="1">
      <c r="A329" s="40"/>
      <c r="B329" s="41"/>
      <c r="C329" s="42"/>
      <c r="D329" s="221" t="s">
        <v>155</v>
      </c>
      <c r="E329" s="42"/>
      <c r="F329" s="222" t="s">
        <v>690</v>
      </c>
      <c r="G329" s="42"/>
      <c r="H329" s="42"/>
      <c r="I329" s="223"/>
      <c r="J329" s="42"/>
      <c r="K329" s="42"/>
      <c r="L329" s="46"/>
      <c r="M329" s="224"/>
      <c r="N329" s="225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155</v>
      </c>
      <c r="AU329" s="19" t="s">
        <v>85</v>
      </c>
    </row>
    <row r="330" s="14" customFormat="1">
      <c r="A330" s="14"/>
      <c r="B330" s="248"/>
      <c r="C330" s="249"/>
      <c r="D330" s="239" t="s">
        <v>217</v>
      </c>
      <c r="E330" s="250" t="s">
        <v>19</v>
      </c>
      <c r="F330" s="251" t="s">
        <v>691</v>
      </c>
      <c r="G330" s="249"/>
      <c r="H330" s="250" t="s">
        <v>19</v>
      </c>
      <c r="I330" s="252"/>
      <c r="J330" s="249"/>
      <c r="K330" s="249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217</v>
      </c>
      <c r="AU330" s="257" t="s">
        <v>85</v>
      </c>
      <c r="AV330" s="14" t="s">
        <v>83</v>
      </c>
      <c r="AW330" s="14" t="s">
        <v>37</v>
      </c>
      <c r="AX330" s="14" t="s">
        <v>75</v>
      </c>
      <c r="AY330" s="257" t="s">
        <v>147</v>
      </c>
    </row>
    <row r="331" s="14" customFormat="1">
      <c r="A331" s="14"/>
      <c r="B331" s="248"/>
      <c r="C331" s="249"/>
      <c r="D331" s="239" t="s">
        <v>217</v>
      </c>
      <c r="E331" s="250" t="s">
        <v>19</v>
      </c>
      <c r="F331" s="251" t="s">
        <v>295</v>
      </c>
      <c r="G331" s="249"/>
      <c r="H331" s="250" t="s">
        <v>19</v>
      </c>
      <c r="I331" s="252"/>
      <c r="J331" s="249"/>
      <c r="K331" s="249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217</v>
      </c>
      <c r="AU331" s="257" t="s">
        <v>85</v>
      </c>
      <c r="AV331" s="14" t="s">
        <v>83</v>
      </c>
      <c r="AW331" s="14" t="s">
        <v>37</v>
      </c>
      <c r="AX331" s="14" t="s">
        <v>75</v>
      </c>
      <c r="AY331" s="257" t="s">
        <v>147</v>
      </c>
    </row>
    <row r="332" s="13" customFormat="1">
      <c r="A332" s="13"/>
      <c r="B332" s="237"/>
      <c r="C332" s="238"/>
      <c r="D332" s="239" t="s">
        <v>217</v>
      </c>
      <c r="E332" s="258" t="s">
        <v>19</v>
      </c>
      <c r="F332" s="240" t="s">
        <v>708</v>
      </c>
      <c r="G332" s="238"/>
      <c r="H332" s="241">
        <v>8.0640000000000001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217</v>
      </c>
      <c r="AU332" s="247" t="s">
        <v>85</v>
      </c>
      <c r="AV332" s="13" t="s">
        <v>85</v>
      </c>
      <c r="AW332" s="13" t="s">
        <v>37</v>
      </c>
      <c r="AX332" s="13" t="s">
        <v>75</v>
      </c>
      <c r="AY332" s="247" t="s">
        <v>147</v>
      </c>
    </row>
    <row r="333" s="15" customFormat="1">
      <c r="A333" s="15"/>
      <c r="B333" s="259"/>
      <c r="C333" s="260"/>
      <c r="D333" s="239" t="s">
        <v>217</v>
      </c>
      <c r="E333" s="261" t="s">
        <v>19</v>
      </c>
      <c r="F333" s="262" t="s">
        <v>233</v>
      </c>
      <c r="G333" s="260"/>
      <c r="H333" s="263">
        <v>8.0640000000000001</v>
      </c>
      <c r="I333" s="264"/>
      <c r="J333" s="260"/>
      <c r="K333" s="260"/>
      <c r="L333" s="265"/>
      <c r="M333" s="266"/>
      <c r="N333" s="267"/>
      <c r="O333" s="267"/>
      <c r="P333" s="267"/>
      <c r="Q333" s="267"/>
      <c r="R333" s="267"/>
      <c r="S333" s="267"/>
      <c r="T333" s="26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9" t="s">
        <v>217</v>
      </c>
      <c r="AU333" s="269" t="s">
        <v>85</v>
      </c>
      <c r="AV333" s="15" t="s">
        <v>153</v>
      </c>
      <c r="AW333" s="15" t="s">
        <v>37</v>
      </c>
      <c r="AX333" s="15" t="s">
        <v>83</v>
      </c>
      <c r="AY333" s="269" t="s">
        <v>147</v>
      </c>
    </row>
    <row r="334" s="2" customFormat="1" ht="16.5" customHeight="1">
      <c r="A334" s="40"/>
      <c r="B334" s="41"/>
      <c r="C334" s="207" t="s">
        <v>723</v>
      </c>
      <c r="D334" s="207" t="s">
        <v>149</v>
      </c>
      <c r="E334" s="208" t="s">
        <v>724</v>
      </c>
      <c r="F334" s="209" t="s">
        <v>725</v>
      </c>
      <c r="G334" s="210" t="s">
        <v>159</v>
      </c>
      <c r="H334" s="211">
        <v>17.332000000000001</v>
      </c>
      <c r="I334" s="212"/>
      <c r="J334" s="213">
        <f>ROUND(I334*H334,2)</f>
        <v>0</v>
      </c>
      <c r="K334" s="214"/>
      <c r="L334" s="46"/>
      <c r="M334" s="215" t="s">
        <v>19</v>
      </c>
      <c r="N334" s="216" t="s">
        <v>46</v>
      </c>
      <c r="O334" s="86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9" t="s">
        <v>153</v>
      </c>
      <c r="AT334" s="219" t="s">
        <v>149</v>
      </c>
      <c r="AU334" s="219" t="s">
        <v>85</v>
      </c>
      <c r="AY334" s="19" t="s">
        <v>147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19" t="s">
        <v>83</v>
      </c>
      <c r="BK334" s="220">
        <f>ROUND(I334*H334,2)</f>
        <v>0</v>
      </c>
      <c r="BL334" s="19" t="s">
        <v>153</v>
      </c>
      <c r="BM334" s="219" t="s">
        <v>726</v>
      </c>
    </row>
    <row r="335" s="2" customFormat="1">
      <c r="A335" s="40"/>
      <c r="B335" s="41"/>
      <c r="C335" s="42"/>
      <c r="D335" s="221" t="s">
        <v>155</v>
      </c>
      <c r="E335" s="42"/>
      <c r="F335" s="222" t="s">
        <v>727</v>
      </c>
      <c r="G335" s="42"/>
      <c r="H335" s="42"/>
      <c r="I335" s="223"/>
      <c r="J335" s="42"/>
      <c r="K335" s="42"/>
      <c r="L335" s="46"/>
      <c r="M335" s="224"/>
      <c r="N335" s="225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155</v>
      </c>
      <c r="AU335" s="19" t="s">
        <v>85</v>
      </c>
    </row>
    <row r="336" s="14" customFormat="1">
      <c r="A336" s="14"/>
      <c r="B336" s="248"/>
      <c r="C336" s="249"/>
      <c r="D336" s="239" t="s">
        <v>217</v>
      </c>
      <c r="E336" s="250" t="s">
        <v>19</v>
      </c>
      <c r="F336" s="251" t="s">
        <v>295</v>
      </c>
      <c r="G336" s="249"/>
      <c r="H336" s="250" t="s">
        <v>19</v>
      </c>
      <c r="I336" s="252"/>
      <c r="J336" s="249"/>
      <c r="K336" s="249"/>
      <c r="L336" s="253"/>
      <c r="M336" s="254"/>
      <c r="N336" s="255"/>
      <c r="O336" s="255"/>
      <c r="P336" s="255"/>
      <c r="Q336" s="255"/>
      <c r="R336" s="255"/>
      <c r="S336" s="255"/>
      <c r="T336" s="25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7" t="s">
        <v>217</v>
      </c>
      <c r="AU336" s="257" t="s">
        <v>85</v>
      </c>
      <c r="AV336" s="14" t="s">
        <v>83</v>
      </c>
      <c r="AW336" s="14" t="s">
        <v>37</v>
      </c>
      <c r="AX336" s="14" t="s">
        <v>75</v>
      </c>
      <c r="AY336" s="257" t="s">
        <v>147</v>
      </c>
    </row>
    <row r="337" s="13" customFormat="1">
      <c r="A337" s="13"/>
      <c r="B337" s="237"/>
      <c r="C337" s="238"/>
      <c r="D337" s="239" t="s">
        <v>217</v>
      </c>
      <c r="E337" s="258" t="s">
        <v>19</v>
      </c>
      <c r="F337" s="240" t="s">
        <v>2168</v>
      </c>
      <c r="G337" s="238"/>
      <c r="H337" s="241">
        <v>17.332000000000001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217</v>
      </c>
      <c r="AU337" s="247" t="s">
        <v>85</v>
      </c>
      <c r="AV337" s="13" t="s">
        <v>85</v>
      </c>
      <c r="AW337" s="13" t="s">
        <v>37</v>
      </c>
      <c r="AX337" s="13" t="s">
        <v>75</v>
      </c>
      <c r="AY337" s="247" t="s">
        <v>147</v>
      </c>
    </row>
    <row r="338" s="15" customFormat="1">
      <c r="A338" s="15"/>
      <c r="B338" s="259"/>
      <c r="C338" s="260"/>
      <c r="D338" s="239" t="s">
        <v>217</v>
      </c>
      <c r="E338" s="261" t="s">
        <v>19</v>
      </c>
      <c r="F338" s="262" t="s">
        <v>233</v>
      </c>
      <c r="G338" s="260"/>
      <c r="H338" s="263">
        <v>17.332000000000001</v>
      </c>
      <c r="I338" s="264"/>
      <c r="J338" s="260"/>
      <c r="K338" s="260"/>
      <c r="L338" s="265"/>
      <c r="M338" s="266"/>
      <c r="N338" s="267"/>
      <c r="O338" s="267"/>
      <c r="P338" s="267"/>
      <c r="Q338" s="267"/>
      <c r="R338" s="267"/>
      <c r="S338" s="267"/>
      <c r="T338" s="26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9" t="s">
        <v>217</v>
      </c>
      <c r="AU338" s="269" t="s">
        <v>85</v>
      </c>
      <c r="AV338" s="15" t="s">
        <v>153</v>
      </c>
      <c r="AW338" s="15" t="s">
        <v>37</v>
      </c>
      <c r="AX338" s="15" t="s">
        <v>83</v>
      </c>
      <c r="AY338" s="269" t="s">
        <v>147</v>
      </c>
    </row>
    <row r="339" s="2" customFormat="1" ht="37.8" customHeight="1">
      <c r="A339" s="40"/>
      <c r="B339" s="41"/>
      <c r="C339" s="207" t="s">
        <v>733</v>
      </c>
      <c r="D339" s="207" t="s">
        <v>149</v>
      </c>
      <c r="E339" s="208" t="s">
        <v>734</v>
      </c>
      <c r="F339" s="209" t="s">
        <v>735</v>
      </c>
      <c r="G339" s="210" t="s">
        <v>278</v>
      </c>
      <c r="H339" s="211">
        <v>12</v>
      </c>
      <c r="I339" s="212"/>
      <c r="J339" s="213">
        <f>ROUND(I339*H339,2)</f>
        <v>0</v>
      </c>
      <c r="K339" s="214"/>
      <c r="L339" s="46"/>
      <c r="M339" s="215" t="s">
        <v>19</v>
      </c>
      <c r="N339" s="216" t="s">
        <v>46</v>
      </c>
      <c r="O339" s="86"/>
      <c r="P339" s="217">
        <f>O339*H339</f>
        <v>0</v>
      </c>
      <c r="Q339" s="217">
        <v>0</v>
      </c>
      <c r="R339" s="217">
        <f>Q339*H339</f>
        <v>0</v>
      </c>
      <c r="S339" s="217">
        <v>0</v>
      </c>
      <c r="T339" s="218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9" t="s">
        <v>153</v>
      </c>
      <c r="AT339" s="219" t="s">
        <v>149</v>
      </c>
      <c r="AU339" s="219" t="s">
        <v>85</v>
      </c>
      <c r="AY339" s="19" t="s">
        <v>147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19" t="s">
        <v>83</v>
      </c>
      <c r="BK339" s="220">
        <f>ROUND(I339*H339,2)</f>
        <v>0</v>
      </c>
      <c r="BL339" s="19" t="s">
        <v>153</v>
      </c>
      <c r="BM339" s="219" t="s">
        <v>736</v>
      </c>
    </row>
    <row r="340" s="2" customFormat="1">
      <c r="A340" s="40"/>
      <c r="B340" s="41"/>
      <c r="C340" s="42"/>
      <c r="D340" s="221" t="s">
        <v>155</v>
      </c>
      <c r="E340" s="42"/>
      <c r="F340" s="222" t="s">
        <v>737</v>
      </c>
      <c r="G340" s="42"/>
      <c r="H340" s="42"/>
      <c r="I340" s="223"/>
      <c r="J340" s="42"/>
      <c r="K340" s="42"/>
      <c r="L340" s="46"/>
      <c r="M340" s="224"/>
      <c r="N340" s="225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155</v>
      </c>
      <c r="AU340" s="19" t="s">
        <v>85</v>
      </c>
    </row>
    <row r="341" s="2" customFormat="1" ht="33" customHeight="1">
      <c r="A341" s="40"/>
      <c r="B341" s="41"/>
      <c r="C341" s="207" t="s">
        <v>2004</v>
      </c>
      <c r="D341" s="207" t="s">
        <v>149</v>
      </c>
      <c r="E341" s="208" t="s">
        <v>2169</v>
      </c>
      <c r="F341" s="209" t="s">
        <v>2170</v>
      </c>
      <c r="G341" s="210" t="s">
        <v>152</v>
      </c>
      <c r="H341" s="211">
        <v>3.573</v>
      </c>
      <c r="I341" s="212"/>
      <c r="J341" s="213">
        <f>ROUND(I341*H341,2)</f>
        <v>0</v>
      </c>
      <c r="K341" s="214"/>
      <c r="L341" s="46"/>
      <c r="M341" s="215" t="s">
        <v>19</v>
      </c>
      <c r="N341" s="216" t="s">
        <v>46</v>
      </c>
      <c r="O341" s="86"/>
      <c r="P341" s="217">
        <f>O341*H341</f>
        <v>0</v>
      </c>
      <c r="Q341" s="217">
        <v>2.3010199999999998</v>
      </c>
      <c r="R341" s="217">
        <f>Q341*H341</f>
        <v>8.2215444599999987</v>
      </c>
      <c r="S341" s="217">
        <v>0</v>
      </c>
      <c r="T341" s="218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9" t="s">
        <v>153</v>
      </c>
      <c r="AT341" s="219" t="s">
        <v>149</v>
      </c>
      <c r="AU341" s="219" t="s">
        <v>85</v>
      </c>
      <c r="AY341" s="19" t="s">
        <v>147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9" t="s">
        <v>83</v>
      </c>
      <c r="BK341" s="220">
        <f>ROUND(I341*H341,2)</f>
        <v>0</v>
      </c>
      <c r="BL341" s="19" t="s">
        <v>153</v>
      </c>
      <c r="BM341" s="219" t="s">
        <v>2171</v>
      </c>
    </row>
    <row r="342" s="2" customFormat="1">
      <c r="A342" s="40"/>
      <c r="B342" s="41"/>
      <c r="C342" s="42"/>
      <c r="D342" s="221" t="s">
        <v>155</v>
      </c>
      <c r="E342" s="42"/>
      <c r="F342" s="222" t="s">
        <v>2172</v>
      </c>
      <c r="G342" s="42"/>
      <c r="H342" s="42"/>
      <c r="I342" s="223"/>
      <c r="J342" s="42"/>
      <c r="K342" s="42"/>
      <c r="L342" s="46"/>
      <c r="M342" s="224"/>
      <c r="N342" s="225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155</v>
      </c>
      <c r="AU342" s="19" t="s">
        <v>85</v>
      </c>
    </row>
    <row r="343" s="2" customFormat="1" ht="37.8" customHeight="1">
      <c r="A343" s="40"/>
      <c r="B343" s="41"/>
      <c r="C343" s="207" t="s">
        <v>2006</v>
      </c>
      <c r="D343" s="207" t="s">
        <v>149</v>
      </c>
      <c r="E343" s="208" t="s">
        <v>2173</v>
      </c>
      <c r="F343" s="209" t="s">
        <v>2174</v>
      </c>
      <c r="G343" s="210" t="s">
        <v>152</v>
      </c>
      <c r="H343" s="211">
        <v>0.59999999999999998</v>
      </c>
      <c r="I343" s="212"/>
      <c r="J343" s="213">
        <f>ROUND(I343*H343,2)</f>
        <v>0</v>
      </c>
      <c r="K343" s="214"/>
      <c r="L343" s="46"/>
      <c r="M343" s="215" t="s">
        <v>19</v>
      </c>
      <c r="N343" s="216" t="s">
        <v>46</v>
      </c>
      <c r="O343" s="86"/>
      <c r="P343" s="217">
        <f>O343*H343</f>
        <v>0</v>
      </c>
      <c r="Q343" s="217">
        <v>2.3010199999999998</v>
      </c>
      <c r="R343" s="217">
        <f>Q343*H343</f>
        <v>1.380612</v>
      </c>
      <c r="S343" s="217">
        <v>0</v>
      </c>
      <c r="T343" s="218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9" t="s">
        <v>153</v>
      </c>
      <c r="AT343" s="219" t="s">
        <v>149</v>
      </c>
      <c r="AU343" s="219" t="s">
        <v>85</v>
      </c>
      <c r="AY343" s="19" t="s">
        <v>147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19" t="s">
        <v>83</v>
      </c>
      <c r="BK343" s="220">
        <f>ROUND(I343*H343,2)</f>
        <v>0</v>
      </c>
      <c r="BL343" s="19" t="s">
        <v>153</v>
      </c>
      <c r="BM343" s="219" t="s">
        <v>2175</v>
      </c>
    </row>
    <row r="344" s="2" customFormat="1">
      <c r="A344" s="40"/>
      <c r="B344" s="41"/>
      <c r="C344" s="42"/>
      <c r="D344" s="221" t="s">
        <v>155</v>
      </c>
      <c r="E344" s="42"/>
      <c r="F344" s="222" t="s">
        <v>2176</v>
      </c>
      <c r="G344" s="42"/>
      <c r="H344" s="42"/>
      <c r="I344" s="223"/>
      <c r="J344" s="42"/>
      <c r="K344" s="42"/>
      <c r="L344" s="46"/>
      <c r="M344" s="224"/>
      <c r="N344" s="225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155</v>
      </c>
      <c r="AU344" s="19" t="s">
        <v>85</v>
      </c>
    </row>
    <row r="345" s="2" customFormat="1" ht="33" customHeight="1">
      <c r="A345" s="40"/>
      <c r="B345" s="41"/>
      <c r="C345" s="207" t="s">
        <v>2008</v>
      </c>
      <c r="D345" s="207" t="s">
        <v>149</v>
      </c>
      <c r="E345" s="208" t="s">
        <v>2177</v>
      </c>
      <c r="F345" s="209" t="s">
        <v>2178</v>
      </c>
      <c r="G345" s="210" t="s">
        <v>152</v>
      </c>
      <c r="H345" s="211">
        <v>3.573</v>
      </c>
      <c r="I345" s="212"/>
      <c r="J345" s="213">
        <f>ROUND(I345*H345,2)</f>
        <v>0</v>
      </c>
      <c r="K345" s="214"/>
      <c r="L345" s="46"/>
      <c r="M345" s="215" t="s">
        <v>19</v>
      </c>
      <c r="N345" s="216" t="s">
        <v>46</v>
      </c>
      <c r="O345" s="86"/>
      <c r="P345" s="217">
        <f>O345*H345</f>
        <v>0</v>
      </c>
      <c r="Q345" s="217">
        <v>0</v>
      </c>
      <c r="R345" s="217">
        <f>Q345*H345</f>
        <v>0</v>
      </c>
      <c r="S345" s="217">
        <v>0</v>
      </c>
      <c r="T345" s="218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9" t="s">
        <v>153</v>
      </c>
      <c r="AT345" s="219" t="s">
        <v>149</v>
      </c>
      <c r="AU345" s="219" t="s">
        <v>85</v>
      </c>
      <c r="AY345" s="19" t="s">
        <v>147</v>
      </c>
      <c r="BE345" s="220">
        <f>IF(N345="základní",J345,0)</f>
        <v>0</v>
      </c>
      <c r="BF345" s="220">
        <f>IF(N345="snížená",J345,0)</f>
        <v>0</v>
      </c>
      <c r="BG345" s="220">
        <f>IF(N345="zákl. přenesená",J345,0)</f>
        <v>0</v>
      </c>
      <c r="BH345" s="220">
        <f>IF(N345="sníž. přenesená",J345,0)</f>
        <v>0</v>
      </c>
      <c r="BI345" s="220">
        <f>IF(N345="nulová",J345,0)</f>
        <v>0</v>
      </c>
      <c r="BJ345" s="19" t="s">
        <v>83</v>
      </c>
      <c r="BK345" s="220">
        <f>ROUND(I345*H345,2)</f>
        <v>0</v>
      </c>
      <c r="BL345" s="19" t="s">
        <v>153</v>
      </c>
      <c r="BM345" s="219" t="s">
        <v>2179</v>
      </c>
    </row>
    <row r="346" s="2" customFormat="1">
      <c r="A346" s="40"/>
      <c r="B346" s="41"/>
      <c r="C346" s="42"/>
      <c r="D346" s="221" t="s">
        <v>155</v>
      </c>
      <c r="E346" s="42"/>
      <c r="F346" s="222" t="s">
        <v>2180</v>
      </c>
      <c r="G346" s="42"/>
      <c r="H346" s="42"/>
      <c r="I346" s="223"/>
      <c r="J346" s="42"/>
      <c r="K346" s="42"/>
      <c r="L346" s="46"/>
      <c r="M346" s="224"/>
      <c r="N346" s="225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155</v>
      </c>
      <c r="AU346" s="19" t="s">
        <v>85</v>
      </c>
    </row>
    <row r="347" s="2" customFormat="1" ht="33" customHeight="1">
      <c r="A347" s="40"/>
      <c r="B347" s="41"/>
      <c r="C347" s="207" t="s">
        <v>2009</v>
      </c>
      <c r="D347" s="207" t="s">
        <v>149</v>
      </c>
      <c r="E347" s="208" t="s">
        <v>2181</v>
      </c>
      <c r="F347" s="209" t="s">
        <v>2182</v>
      </c>
      <c r="G347" s="210" t="s">
        <v>152</v>
      </c>
      <c r="H347" s="211">
        <v>3.573</v>
      </c>
      <c r="I347" s="212"/>
      <c r="J347" s="213">
        <f>ROUND(I347*H347,2)</f>
        <v>0</v>
      </c>
      <c r="K347" s="214"/>
      <c r="L347" s="46"/>
      <c r="M347" s="215" t="s">
        <v>19</v>
      </c>
      <c r="N347" s="216" t="s">
        <v>46</v>
      </c>
      <c r="O347" s="86"/>
      <c r="P347" s="217">
        <f>O347*H347</f>
        <v>0</v>
      </c>
      <c r="Q347" s="217">
        <v>0</v>
      </c>
      <c r="R347" s="217">
        <f>Q347*H347</f>
        <v>0</v>
      </c>
      <c r="S347" s="217">
        <v>0</v>
      </c>
      <c r="T347" s="218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9" t="s">
        <v>153</v>
      </c>
      <c r="AT347" s="219" t="s">
        <v>149</v>
      </c>
      <c r="AU347" s="219" t="s">
        <v>85</v>
      </c>
      <c r="AY347" s="19" t="s">
        <v>147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9" t="s">
        <v>83</v>
      </c>
      <c r="BK347" s="220">
        <f>ROUND(I347*H347,2)</f>
        <v>0</v>
      </c>
      <c r="BL347" s="19" t="s">
        <v>153</v>
      </c>
      <c r="BM347" s="219" t="s">
        <v>2183</v>
      </c>
    </row>
    <row r="348" s="2" customFormat="1">
      <c r="A348" s="40"/>
      <c r="B348" s="41"/>
      <c r="C348" s="42"/>
      <c r="D348" s="221" t="s">
        <v>155</v>
      </c>
      <c r="E348" s="42"/>
      <c r="F348" s="222" t="s">
        <v>2184</v>
      </c>
      <c r="G348" s="42"/>
      <c r="H348" s="42"/>
      <c r="I348" s="223"/>
      <c r="J348" s="42"/>
      <c r="K348" s="42"/>
      <c r="L348" s="46"/>
      <c r="M348" s="224"/>
      <c r="N348" s="225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155</v>
      </c>
      <c r="AU348" s="19" t="s">
        <v>85</v>
      </c>
    </row>
    <row r="349" s="12" customFormat="1" ht="22.8" customHeight="1">
      <c r="A349" s="12"/>
      <c r="B349" s="191"/>
      <c r="C349" s="192"/>
      <c r="D349" s="193" t="s">
        <v>74</v>
      </c>
      <c r="E349" s="205" t="s">
        <v>557</v>
      </c>
      <c r="F349" s="205" t="s">
        <v>768</v>
      </c>
      <c r="G349" s="192"/>
      <c r="H349" s="192"/>
      <c r="I349" s="195"/>
      <c r="J349" s="206">
        <f>BK349</f>
        <v>0</v>
      </c>
      <c r="K349" s="192"/>
      <c r="L349" s="197"/>
      <c r="M349" s="198"/>
      <c r="N349" s="199"/>
      <c r="O349" s="199"/>
      <c r="P349" s="200">
        <f>SUM(P350:P352)</f>
        <v>0</v>
      </c>
      <c r="Q349" s="199"/>
      <c r="R349" s="200">
        <f>SUM(R350:R352)</f>
        <v>0</v>
      </c>
      <c r="S349" s="199"/>
      <c r="T349" s="201">
        <f>SUM(T350:T352)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2" t="s">
        <v>83</v>
      </c>
      <c r="AT349" s="203" t="s">
        <v>74</v>
      </c>
      <c r="AU349" s="203" t="s">
        <v>83</v>
      </c>
      <c r="AY349" s="202" t="s">
        <v>147</v>
      </c>
      <c r="BK349" s="204">
        <f>SUM(BK350:BK352)</f>
        <v>0</v>
      </c>
    </row>
    <row r="350" s="2" customFormat="1" ht="49.05" customHeight="1">
      <c r="A350" s="40"/>
      <c r="B350" s="41"/>
      <c r="C350" s="207" t="s">
        <v>769</v>
      </c>
      <c r="D350" s="207" t="s">
        <v>149</v>
      </c>
      <c r="E350" s="208" t="s">
        <v>770</v>
      </c>
      <c r="F350" s="209" t="s">
        <v>771</v>
      </c>
      <c r="G350" s="210" t="s">
        <v>772</v>
      </c>
      <c r="H350" s="211">
        <v>4</v>
      </c>
      <c r="I350" s="212"/>
      <c r="J350" s="213">
        <f>ROUND(I350*H350,2)</f>
        <v>0</v>
      </c>
      <c r="K350" s="214"/>
      <c r="L350" s="46"/>
      <c r="M350" s="215" t="s">
        <v>19</v>
      </c>
      <c r="N350" s="216" t="s">
        <v>46</v>
      </c>
      <c r="O350" s="86"/>
      <c r="P350" s="217">
        <f>O350*H350</f>
        <v>0</v>
      </c>
      <c r="Q350" s="217">
        <v>0</v>
      </c>
      <c r="R350" s="217">
        <f>Q350*H350</f>
        <v>0</v>
      </c>
      <c r="S350" s="217">
        <v>0</v>
      </c>
      <c r="T350" s="218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9" t="s">
        <v>153</v>
      </c>
      <c r="AT350" s="219" t="s">
        <v>149</v>
      </c>
      <c r="AU350" s="219" t="s">
        <v>85</v>
      </c>
      <c r="AY350" s="19" t="s">
        <v>147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9" t="s">
        <v>83</v>
      </c>
      <c r="BK350" s="220">
        <f>ROUND(I350*H350,2)</f>
        <v>0</v>
      </c>
      <c r="BL350" s="19" t="s">
        <v>153</v>
      </c>
      <c r="BM350" s="219" t="s">
        <v>773</v>
      </c>
    </row>
    <row r="351" s="2" customFormat="1">
      <c r="A351" s="40"/>
      <c r="B351" s="41"/>
      <c r="C351" s="42"/>
      <c r="D351" s="239" t="s">
        <v>555</v>
      </c>
      <c r="E351" s="42"/>
      <c r="F351" s="270" t="s">
        <v>556</v>
      </c>
      <c r="G351" s="42"/>
      <c r="H351" s="42"/>
      <c r="I351" s="223"/>
      <c r="J351" s="42"/>
      <c r="K351" s="42"/>
      <c r="L351" s="46"/>
      <c r="M351" s="224"/>
      <c r="N351" s="225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555</v>
      </c>
      <c r="AU351" s="19" t="s">
        <v>85</v>
      </c>
    </row>
    <row r="352" s="13" customFormat="1">
      <c r="A352" s="13"/>
      <c r="B352" s="237"/>
      <c r="C352" s="238"/>
      <c r="D352" s="239" t="s">
        <v>217</v>
      </c>
      <c r="E352" s="258" t="s">
        <v>19</v>
      </c>
      <c r="F352" s="240" t="s">
        <v>153</v>
      </c>
      <c r="G352" s="238"/>
      <c r="H352" s="241">
        <v>4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217</v>
      </c>
      <c r="AU352" s="247" t="s">
        <v>85</v>
      </c>
      <c r="AV352" s="13" t="s">
        <v>85</v>
      </c>
      <c r="AW352" s="13" t="s">
        <v>37</v>
      </c>
      <c r="AX352" s="13" t="s">
        <v>83</v>
      </c>
      <c r="AY352" s="247" t="s">
        <v>147</v>
      </c>
    </row>
    <row r="353" s="12" customFormat="1" ht="22.8" customHeight="1">
      <c r="A353" s="12"/>
      <c r="B353" s="191"/>
      <c r="C353" s="192"/>
      <c r="D353" s="193" t="s">
        <v>74</v>
      </c>
      <c r="E353" s="205" t="s">
        <v>192</v>
      </c>
      <c r="F353" s="205" t="s">
        <v>775</v>
      </c>
      <c r="G353" s="192"/>
      <c r="H353" s="192"/>
      <c r="I353" s="195"/>
      <c r="J353" s="206">
        <f>BK353</f>
        <v>0</v>
      </c>
      <c r="K353" s="192"/>
      <c r="L353" s="197"/>
      <c r="M353" s="198"/>
      <c r="N353" s="199"/>
      <c r="O353" s="199"/>
      <c r="P353" s="200">
        <f>SUM(P354:P400)</f>
        <v>0</v>
      </c>
      <c r="Q353" s="199"/>
      <c r="R353" s="200">
        <f>SUM(R354:R400)</f>
        <v>0</v>
      </c>
      <c r="S353" s="199"/>
      <c r="T353" s="201">
        <f>SUM(T354:T400)</f>
        <v>13.411930000000002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2" t="s">
        <v>83</v>
      </c>
      <c r="AT353" s="203" t="s">
        <v>74</v>
      </c>
      <c r="AU353" s="203" t="s">
        <v>83</v>
      </c>
      <c r="AY353" s="202" t="s">
        <v>147</v>
      </c>
      <c r="BK353" s="204">
        <f>SUM(BK354:BK400)</f>
        <v>0</v>
      </c>
    </row>
    <row r="354" s="2" customFormat="1" ht="44.25" customHeight="1">
      <c r="A354" s="40"/>
      <c r="B354" s="41"/>
      <c r="C354" s="207" t="s">
        <v>776</v>
      </c>
      <c r="D354" s="207" t="s">
        <v>149</v>
      </c>
      <c r="E354" s="208" t="s">
        <v>777</v>
      </c>
      <c r="F354" s="209" t="s">
        <v>778</v>
      </c>
      <c r="G354" s="210" t="s">
        <v>159</v>
      </c>
      <c r="H354" s="211">
        <v>106.828</v>
      </c>
      <c r="I354" s="212"/>
      <c r="J354" s="213">
        <f>ROUND(I354*H354,2)</f>
        <v>0</v>
      </c>
      <c r="K354" s="214"/>
      <c r="L354" s="46"/>
      <c r="M354" s="215" t="s">
        <v>19</v>
      </c>
      <c r="N354" s="216" t="s">
        <v>46</v>
      </c>
      <c r="O354" s="86"/>
      <c r="P354" s="217">
        <f>O354*H354</f>
        <v>0</v>
      </c>
      <c r="Q354" s="217">
        <v>0</v>
      </c>
      <c r="R354" s="217">
        <f>Q354*H354</f>
        <v>0</v>
      </c>
      <c r="S354" s="217">
        <v>0</v>
      </c>
      <c r="T354" s="218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9" t="s">
        <v>153</v>
      </c>
      <c r="AT354" s="219" t="s">
        <v>149</v>
      </c>
      <c r="AU354" s="219" t="s">
        <v>85</v>
      </c>
      <c r="AY354" s="19" t="s">
        <v>147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9" t="s">
        <v>83</v>
      </c>
      <c r="BK354" s="220">
        <f>ROUND(I354*H354,2)</f>
        <v>0</v>
      </c>
      <c r="BL354" s="19" t="s">
        <v>153</v>
      </c>
      <c r="BM354" s="219" t="s">
        <v>779</v>
      </c>
    </row>
    <row r="355" s="2" customFormat="1">
      <c r="A355" s="40"/>
      <c r="B355" s="41"/>
      <c r="C355" s="42"/>
      <c r="D355" s="221" t="s">
        <v>155</v>
      </c>
      <c r="E355" s="42"/>
      <c r="F355" s="222" t="s">
        <v>780</v>
      </c>
      <c r="G355" s="42"/>
      <c r="H355" s="42"/>
      <c r="I355" s="223"/>
      <c r="J355" s="42"/>
      <c r="K355" s="42"/>
      <c r="L355" s="46"/>
      <c r="M355" s="224"/>
      <c r="N355" s="225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155</v>
      </c>
      <c r="AU355" s="19" t="s">
        <v>85</v>
      </c>
    </row>
    <row r="356" s="14" customFormat="1">
      <c r="A356" s="14"/>
      <c r="B356" s="248"/>
      <c r="C356" s="249"/>
      <c r="D356" s="239" t="s">
        <v>217</v>
      </c>
      <c r="E356" s="250" t="s">
        <v>19</v>
      </c>
      <c r="F356" s="251" t="s">
        <v>295</v>
      </c>
      <c r="G356" s="249"/>
      <c r="H356" s="250" t="s">
        <v>19</v>
      </c>
      <c r="I356" s="252"/>
      <c r="J356" s="249"/>
      <c r="K356" s="249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217</v>
      </c>
      <c r="AU356" s="257" t="s">
        <v>85</v>
      </c>
      <c r="AV356" s="14" t="s">
        <v>83</v>
      </c>
      <c r="AW356" s="14" t="s">
        <v>37</v>
      </c>
      <c r="AX356" s="14" t="s">
        <v>75</v>
      </c>
      <c r="AY356" s="257" t="s">
        <v>147</v>
      </c>
    </row>
    <row r="357" s="13" customFormat="1">
      <c r="A357" s="13"/>
      <c r="B357" s="237"/>
      <c r="C357" s="238"/>
      <c r="D357" s="239" t="s">
        <v>217</v>
      </c>
      <c r="E357" s="258" t="s">
        <v>19</v>
      </c>
      <c r="F357" s="240" t="s">
        <v>2185</v>
      </c>
      <c r="G357" s="238"/>
      <c r="H357" s="241">
        <v>106.828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7" t="s">
        <v>217</v>
      </c>
      <c r="AU357" s="247" t="s">
        <v>85</v>
      </c>
      <c r="AV357" s="13" t="s">
        <v>85</v>
      </c>
      <c r="AW357" s="13" t="s">
        <v>37</v>
      </c>
      <c r="AX357" s="13" t="s">
        <v>75</v>
      </c>
      <c r="AY357" s="247" t="s">
        <v>147</v>
      </c>
    </row>
    <row r="358" s="15" customFormat="1">
      <c r="A358" s="15"/>
      <c r="B358" s="259"/>
      <c r="C358" s="260"/>
      <c r="D358" s="239" t="s">
        <v>217</v>
      </c>
      <c r="E358" s="261" t="s">
        <v>19</v>
      </c>
      <c r="F358" s="262" t="s">
        <v>233</v>
      </c>
      <c r="G358" s="260"/>
      <c r="H358" s="263">
        <v>106.828</v>
      </c>
      <c r="I358" s="264"/>
      <c r="J358" s="260"/>
      <c r="K358" s="260"/>
      <c r="L358" s="265"/>
      <c r="M358" s="266"/>
      <c r="N358" s="267"/>
      <c r="O358" s="267"/>
      <c r="P358" s="267"/>
      <c r="Q358" s="267"/>
      <c r="R358" s="267"/>
      <c r="S358" s="267"/>
      <c r="T358" s="26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9" t="s">
        <v>217</v>
      </c>
      <c r="AU358" s="269" t="s">
        <v>85</v>
      </c>
      <c r="AV358" s="15" t="s">
        <v>153</v>
      </c>
      <c r="AW358" s="15" t="s">
        <v>37</v>
      </c>
      <c r="AX358" s="15" t="s">
        <v>83</v>
      </c>
      <c r="AY358" s="269" t="s">
        <v>147</v>
      </c>
    </row>
    <row r="359" s="2" customFormat="1" ht="49.05" customHeight="1">
      <c r="A359" s="40"/>
      <c r="B359" s="41"/>
      <c r="C359" s="207" t="s">
        <v>786</v>
      </c>
      <c r="D359" s="207" t="s">
        <v>149</v>
      </c>
      <c r="E359" s="208" t="s">
        <v>787</v>
      </c>
      <c r="F359" s="209" t="s">
        <v>788</v>
      </c>
      <c r="G359" s="210" t="s">
        <v>159</v>
      </c>
      <c r="H359" s="211">
        <v>106.828</v>
      </c>
      <c r="I359" s="212"/>
      <c r="J359" s="213">
        <f>ROUND(I359*H359,2)</f>
        <v>0</v>
      </c>
      <c r="K359" s="214"/>
      <c r="L359" s="46"/>
      <c r="M359" s="215" t="s">
        <v>19</v>
      </c>
      <c r="N359" s="216" t="s">
        <v>46</v>
      </c>
      <c r="O359" s="86"/>
      <c r="P359" s="217">
        <f>O359*H359</f>
        <v>0</v>
      </c>
      <c r="Q359" s="217">
        <v>0</v>
      </c>
      <c r="R359" s="217">
        <f>Q359*H359</f>
        <v>0</v>
      </c>
      <c r="S359" s="217">
        <v>0</v>
      </c>
      <c r="T359" s="218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9" t="s">
        <v>153</v>
      </c>
      <c r="AT359" s="219" t="s">
        <v>149</v>
      </c>
      <c r="AU359" s="219" t="s">
        <v>85</v>
      </c>
      <c r="AY359" s="19" t="s">
        <v>147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19" t="s">
        <v>83</v>
      </c>
      <c r="BK359" s="220">
        <f>ROUND(I359*H359,2)</f>
        <v>0</v>
      </c>
      <c r="BL359" s="19" t="s">
        <v>153</v>
      </c>
      <c r="BM359" s="219" t="s">
        <v>789</v>
      </c>
    </row>
    <row r="360" s="2" customFormat="1">
      <c r="A360" s="40"/>
      <c r="B360" s="41"/>
      <c r="C360" s="42"/>
      <c r="D360" s="221" t="s">
        <v>155</v>
      </c>
      <c r="E360" s="42"/>
      <c r="F360" s="222" t="s">
        <v>790</v>
      </c>
      <c r="G360" s="42"/>
      <c r="H360" s="42"/>
      <c r="I360" s="223"/>
      <c r="J360" s="42"/>
      <c r="K360" s="42"/>
      <c r="L360" s="46"/>
      <c r="M360" s="224"/>
      <c r="N360" s="225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155</v>
      </c>
      <c r="AU360" s="19" t="s">
        <v>85</v>
      </c>
    </row>
    <row r="361" s="14" customFormat="1">
      <c r="A361" s="14"/>
      <c r="B361" s="248"/>
      <c r="C361" s="249"/>
      <c r="D361" s="239" t="s">
        <v>217</v>
      </c>
      <c r="E361" s="250" t="s">
        <v>19</v>
      </c>
      <c r="F361" s="251" t="s">
        <v>2186</v>
      </c>
      <c r="G361" s="249"/>
      <c r="H361" s="250" t="s">
        <v>19</v>
      </c>
      <c r="I361" s="252"/>
      <c r="J361" s="249"/>
      <c r="K361" s="249"/>
      <c r="L361" s="253"/>
      <c r="M361" s="254"/>
      <c r="N361" s="255"/>
      <c r="O361" s="255"/>
      <c r="P361" s="255"/>
      <c r="Q361" s="255"/>
      <c r="R361" s="255"/>
      <c r="S361" s="255"/>
      <c r="T361" s="25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7" t="s">
        <v>217</v>
      </c>
      <c r="AU361" s="257" t="s">
        <v>85</v>
      </c>
      <c r="AV361" s="14" t="s">
        <v>83</v>
      </c>
      <c r="AW361" s="14" t="s">
        <v>37</v>
      </c>
      <c r="AX361" s="14" t="s">
        <v>75</v>
      </c>
      <c r="AY361" s="257" t="s">
        <v>147</v>
      </c>
    </row>
    <row r="362" s="13" customFormat="1">
      <c r="A362" s="13"/>
      <c r="B362" s="237"/>
      <c r="C362" s="238"/>
      <c r="D362" s="239" t="s">
        <v>217</v>
      </c>
      <c r="E362" s="258" t="s">
        <v>19</v>
      </c>
      <c r="F362" s="240" t="s">
        <v>2187</v>
      </c>
      <c r="G362" s="238"/>
      <c r="H362" s="241">
        <v>106.828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217</v>
      </c>
      <c r="AU362" s="247" t="s">
        <v>85</v>
      </c>
      <c r="AV362" s="13" t="s">
        <v>85</v>
      </c>
      <c r="AW362" s="13" t="s">
        <v>37</v>
      </c>
      <c r="AX362" s="13" t="s">
        <v>83</v>
      </c>
      <c r="AY362" s="247" t="s">
        <v>147</v>
      </c>
    </row>
    <row r="363" s="2" customFormat="1" ht="44.25" customHeight="1">
      <c r="A363" s="40"/>
      <c r="B363" s="41"/>
      <c r="C363" s="207" t="s">
        <v>793</v>
      </c>
      <c r="D363" s="207" t="s">
        <v>149</v>
      </c>
      <c r="E363" s="208" t="s">
        <v>794</v>
      </c>
      <c r="F363" s="209" t="s">
        <v>795</v>
      </c>
      <c r="G363" s="210" t="s">
        <v>159</v>
      </c>
      <c r="H363" s="211">
        <v>106.828</v>
      </c>
      <c r="I363" s="212"/>
      <c r="J363" s="213">
        <f>ROUND(I363*H363,2)</f>
        <v>0</v>
      </c>
      <c r="K363" s="214"/>
      <c r="L363" s="46"/>
      <c r="M363" s="215" t="s">
        <v>19</v>
      </c>
      <c r="N363" s="216" t="s">
        <v>46</v>
      </c>
      <c r="O363" s="86"/>
      <c r="P363" s="217">
        <f>O363*H363</f>
        <v>0</v>
      </c>
      <c r="Q363" s="217">
        <v>0</v>
      </c>
      <c r="R363" s="217">
        <f>Q363*H363</f>
        <v>0</v>
      </c>
      <c r="S363" s="217">
        <v>0</v>
      </c>
      <c r="T363" s="218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9" t="s">
        <v>153</v>
      </c>
      <c r="AT363" s="219" t="s">
        <v>149</v>
      </c>
      <c r="AU363" s="219" t="s">
        <v>85</v>
      </c>
      <c r="AY363" s="19" t="s">
        <v>147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19" t="s">
        <v>83</v>
      </c>
      <c r="BK363" s="220">
        <f>ROUND(I363*H363,2)</f>
        <v>0</v>
      </c>
      <c r="BL363" s="19" t="s">
        <v>153</v>
      </c>
      <c r="BM363" s="219" t="s">
        <v>796</v>
      </c>
    </row>
    <row r="364" s="2" customFormat="1">
      <c r="A364" s="40"/>
      <c r="B364" s="41"/>
      <c r="C364" s="42"/>
      <c r="D364" s="221" t="s">
        <v>155</v>
      </c>
      <c r="E364" s="42"/>
      <c r="F364" s="222" t="s">
        <v>797</v>
      </c>
      <c r="G364" s="42"/>
      <c r="H364" s="42"/>
      <c r="I364" s="223"/>
      <c r="J364" s="42"/>
      <c r="K364" s="42"/>
      <c r="L364" s="46"/>
      <c r="M364" s="224"/>
      <c r="N364" s="225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155</v>
      </c>
      <c r="AU364" s="19" t="s">
        <v>85</v>
      </c>
    </row>
    <row r="365" s="13" customFormat="1">
      <c r="A365" s="13"/>
      <c r="B365" s="237"/>
      <c r="C365" s="238"/>
      <c r="D365" s="239" t="s">
        <v>217</v>
      </c>
      <c r="E365" s="258" t="s">
        <v>19</v>
      </c>
      <c r="F365" s="240" t="s">
        <v>2187</v>
      </c>
      <c r="G365" s="238"/>
      <c r="H365" s="241">
        <v>106.828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217</v>
      </c>
      <c r="AU365" s="247" t="s">
        <v>85</v>
      </c>
      <c r="AV365" s="13" t="s">
        <v>85</v>
      </c>
      <c r="AW365" s="13" t="s">
        <v>37</v>
      </c>
      <c r="AX365" s="13" t="s">
        <v>83</v>
      </c>
      <c r="AY365" s="247" t="s">
        <v>147</v>
      </c>
    </row>
    <row r="366" s="2" customFormat="1" ht="24.15" customHeight="1">
      <c r="A366" s="40"/>
      <c r="B366" s="41"/>
      <c r="C366" s="207" t="s">
        <v>799</v>
      </c>
      <c r="D366" s="207" t="s">
        <v>149</v>
      </c>
      <c r="E366" s="208" t="s">
        <v>800</v>
      </c>
      <c r="F366" s="209" t="s">
        <v>801</v>
      </c>
      <c r="G366" s="210" t="s">
        <v>159</v>
      </c>
      <c r="H366" s="211">
        <v>106.828</v>
      </c>
      <c r="I366" s="212"/>
      <c r="J366" s="213">
        <f>ROUND(I366*H366,2)</f>
        <v>0</v>
      </c>
      <c r="K366" s="214"/>
      <c r="L366" s="46"/>
      <c r="M366" s="215" t="s">
        <v>19</v>
      </c>
      <c r="N366" s="216" t="s">
        <v>46</v>
      </c>
      <c r="O366" s="86"/>
      <c r="P366" s="217">
        <f>O366*H366</f>
        <v>0</v>
      </c>
      <c r="Q366" s="217">
        <v>0</v>
      </c>
      <c r="R366" s="217">
        <f>Q366*H366</f>
        <v>0</v>
      </c>
      <c r="S366" s="217">
        <v>0</v>
      </c>
      <c r="T366" s="218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9" t="s">
        <v>153</v>
      </c>
      <c r="AT366" s="219" t="s">
        <v>149</v>
      </c>
      <c r="AU366" s="219" t="s">
        <v>85</v>
      </c>
      <c r="AY366" s="19" t="s">
        <v>147</v>
      </c>
      <c r="BE366" s="220">
        <f>IF(N366="základní",J366,0)</f>
        <v>0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19" t="s">
        <v>83</v>
      </c>
      <c r="BK366" s="220">
        <f>ROUND(I366*H366,2)</f>
        <v>0</v>
      </c>
      <c r="BL366" s="19" t="s">
        <v>153</v>
      </c>
      <c r="BM366" s="219" t="s">
        <v>802</v>
      </c>
    </row>
    <row r="367" s="2" customFormat="1">
      <c r="A367" s="40"/>
      <c r="B367" s="41"/>
      <c r="C367" s="42"/>
      <c r="D367" s="221" t="s">
        <v>155</v>
      </c>
      <c r="E367" s="42"/>
      <c r="F367" s="222" t="s">
        <v>803</v>
      </c>
      <c r="G367" s="42"/>
      <c r="H367" s="42"/>
      <c r="I367" s="223"/>
      <c r="J367" s="42"/>
      <c r="K367" s="42"/>
      <c r="L367" s="46"/>
      <c r="M367" s="224"/>
      <c r="N367" s="225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155</v>
      </c>
      <c r="AU367" s="19" t="s">
        <v>85</v>
      </c>
    </row>
    <row r="368" s="14" customFormat="1">
      <c r="A368" s="14"/>
      <c r="B368" s="248"/>
      <c r="C368" s="249"/>
      <c r="D368" s="239" t="s">
        <v>217</v>
      </c>
      <c r="E368" s="250" t="s">
        <v>19</v>
      </c>
      <c r="F368" s="251" t="s">
        <v>295</v>
      </c>
      <c r="G368" s="249"/>
      <c r="H368" s="250" t="s">
        <v>19</v>
      </c>
      <c r="I368" s="252"/>
      <c r="J368" s="249"/>
      <c r="K368" s="249"/>
      <c r="L368" s="253"/>
      <c r="M368" s="254"/>
      <c r="N368" s="255"/>
      <c r="O368" s="255"/>
      <c r="P368" s="255"/>
      <c r="Q368" s="255"/>
      <c r="R368" s="255"/>
      <c r="S368" s="255"/>
      <c r="T368" s="25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7" t="s">
        <v>217</v>
      </c>
      <c r="AU368" s="257" t="s">
        <v>85</v>
      </c>
      <c r="AV368" s="14" t="s">
        <v>83</v>
      </c>
      <c r="AW368" s="14" t="s">
        <v>37</v>
      </c>
      <c r="AX368" s="14" t="s">
        <v>75</v>
      </c>
      <c r="AY368" s="257" t="s">
        <v>147</v>
      </c>
    </row>
    <row r="369" s="13" customFormat="1">
      <c r="A369" s="13"/>
      <c r="B369" s="237"/>
      <c r="C369" s="238"/>
      <c r="D369" s="239" t="s">
        <v>217</v>
      </c>
      <c r="E369" s="258" t="s">
        <v>19</v>
      </c>
      <c r="F369" s="240" t="s">
        <v>2185</v>
      </c>
      <c r="G369" s="238"/>
      <c r="H369" s="241">
        <v>106.828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217</v>
      </c>
      <c r="AU369" s="247" t="s">
        <v>85</v>
      </c>
      <c r="AV369" s="13" t="s">
        <v>85</v>
      </c>
      <c r="AW369" s="13" t="s">
        <v>37</v>
      </c>
      <c r="AX369" s="13" t="s">
        <v>75</v>
      </c>
      <c r="AY369" s="247" t="s">
        <v>147</v>
      </c>
    </row>
    <row r="370" s="15" customFormat="1">
      <c r="A370" s="15"/>
      <c r="B370" s="259"/>
      <c r="C370" s="260"/>
      <c r="D370" s="239" t="s">
        <v>217</v>
      </c>
      <c r="E370" s="261" t="s">
        <v>19</v>
      </c>
      <c r="F370" s="262" t="s">
        <v>233</v>
      </c>
      <c r="G370" s="260"/>
      <c r="H370" s="263">
        <v>106.828</v>
      </c>
      <c r="I370" s="264"/>
      <c r="J370" s="260"/>
      <c r="K370" s="260"/>
      <c r="L370" s="265"/>
      <c r="M370" s="266"/>
      <c r="N370" s="267"/>
      <c r="O370" s="267"/>
      <c r="P370" s="267"/>
      <c r="Q370" s="267"/>
      <c r="R370" s="267"/>
      <c r="S370" s="267"/>
      <c r="T370" s="268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9" t="s">
        <v>217</v>
      </c>
      <c r="AU370" s="269" t="s">
        <v>85</v>
      </c>
      <c r="AV370" s="15" t="s">
        <v>153</v>
      </c>
      <c r="AW370" s="15" t="s">
        <v>37</v>
      </c>
      <c r="AX370" s="15" t="s">
        <v>83</v>
      </c>
      <c r="AY370" s="269" t="s">
        <v>147</v>
      </c>
    </row>
    <row r="371" s="2" customFormat="1" ht="33" customHeight="1">
      <c r="A371" s="40"/>
      <c r="B371" s="41"/>
      <c r="C371" s="207" t="s">
        <v>804</v>
      </c>
      <c r="D371" s="207" t="s">
        <v>149</v>
      </c>
      <c r="E371" s="208" t="s">
        <v>805</v>
      </c>
      <c r="F371" s="209" t="s">
        <v>806</v>
      </c>
      <c r="G371" s="210" t="s">
        <v>159</v>
      </c>
      <c r="H371" s="211">
        <v>106.828</v>
      </c>
      <c r="I371" s="212"/>
      <c r="J371" s="213">
        <f>ROUND(I371*H371,2)</f>
        <v>0</v>
      </c>
      <c r="K371" s="214"/>
      <c r="L371" s="46"/>
      <c r="M371" s="215" t="s">
        <v>19</v>
      </c>
      <c r="N371" s="216" t="s">
        <v>46</v>
      </c>
      <c r="O371" s="86"/>
      <c r="P371" s="217">
        <f>O371*H371</f>
        <v>0</v>
      </c>
      <c r="Q371" s="217">
        <v>0</v>
      </c>
      <c r="R371" s="217">
        <f>Q371*H371</f>
        <v>0</v>
      </c>
      <c r="S371" s="217">
        <v>0</v>
      </c>
      <c r="T371" s="218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9" t="s">
        <v>153</v>
      </c>
      <c r="AT371" s="219" t="s">
        <v>149</v>
      </c>
      <c r="AU371" s="219" t="s">
        <v>85</v>
      </c>
      <c r="AY371" s="19" t="s">
        <v>147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19" t="s">
        <v>83</v>
      </c>
      <c r="BK371" s="220">
        <f>ROUND(I371*H371,2)</f>
        <v>0</v>
      </c>
      <c r="BL371" s="19" t="s">
        <v>153</v>
      </c>
      <c r="BM371" s="219" t="s">
        <v>807</v>
      </c>
    </row>
    <row r="372" s="2" customFormat="1">
      <c r="A372" s="40"/>
      <c r="B372" s="41"/>
      <c r="C372" s="42"/>
      <c r="D372" s="221" t="s">
        <v>155</v>
      </c>
      <c r="E372" s="42"/>
      <c r="F372" s="222" t="s">
        <v>808</v>
      </c>
      <c r="G372" s="42"/>
      <c r="H372" s="42"/>
      <c r="I372" s="223"/>
      <c r="J372" s="42"/>
      <c r="K372" s="42"/>
      <c r="L372" s="46"/>
      <c r="M372" s="224"/>
      <c r="N372" s="225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155</v>
      </c>
      <c r="AU372" s="19" t="s">
        <v>85</v>
      </c>
    </row>
    <row r="373" s="14" customFormat="1">
      <c r="A373" s="14"/>
      <c r="B373" s="248"/>
      <c r="C373" s="249"/>
      <c r="D373" s="239" t="s">
        <v>217</v>
      </c>
      <c r="E373" s="250" t="s">
        <v>19</v>
      </c>
      <c r="F373" s="251" t="s">
        <v>2186</v>
      </c>
      <c r="G373" s="249"/>
      <c r="H373" s="250" t="s">
        <v>19</v>
      </c>
      <c r="I373" s="252"/>
      <c r="J373" s="249"/>
      <c r="K373" s="249"/>
      <c r="L373" s="253"/>
      <c r="M373" s="254"/>
      <c r="N373" s="255"/>
      <c r="O373" s="255"/>
      <c r="P373" s="255"/>
      <c r="Q373" s="255"/>
      <c r="R373" s="255"/>
      <c r="S373" s="255"/>
      <c r="T373" s="25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7" t="s">
        <v>217</v>
      </c>
      <c r="AU373" s="257" t="s">
        <v>85</v>
      </c>
      <c r="AV373" s="14" t="s">
        <v>83</v>
      </c>
      <c r="AW373" s="14" t="s">
        <v>37</v>
      </c>
      <c r="AX373" s="14" t="s">
        <v>75</v>
      </c>
      <c r="AY373" s="257" t="s">
        <v>147</v>
      </c>
    </row>
    <row r="374" s="13" customFormat="1">
      <c r="A374" s="13"/>
      <c r="B374" s="237"/>
      <c r="C374" s="238"/>
      <c r="D374" s="239" t="s">
        <v>217</v>
      </c>
      <c r="E374" s="258" t="s">
        <v>19</v>
      </c>
      <c r="F374" s="240" t="s">
        <v>2187</v>
      </c>
      <c r="G374" s="238"/>
      <c r="H374" s="241">
        <v>106.828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217</v>
      </c>
      <c r="AU374" s="247" t="s">
        <v>85</v>
      </c>
      <c r="AV374" s="13" t="s">
        <v>85</v>
      </c>
      <c r="AW374" s="13" t="s">
        <v>37</v>
      </c>
      <c r="AX374" s="13" t="s">
        <v>83</v>
      </c>
      <c r="AY374" s="247" t="s">
        <v>147</v>
      </c>
    </row>
    <row r="375" s="2" customFormat="1" ht="24.15" customHeight="1">
      <c r="A375" s="40"/>
      <c r="B375" s="41"/>
      <c r="C375" s="207" t="s">
        <v>809</v>
      </c>
      <c r="D375" s="207" t="s">
        <v>149</v>
      </c>
      <c r="E375" s="208" t="s">
        <v>810</v>
      </c>
      <c r="F375" s="209" t="s">
        <v>811</v>
      </c>
      <c r="G375" s="210" t="s">
        <v>159</v>
      </c>
      <c r="H375" s="211">
        <v>106.828</v>
      </c>
      <c r="I375" s="212"/>
      <c r="J375" s="213">
        <f>ROUND(I375*H375,2)</f>
        <v>0</v>
      </c>
      <c r="K375" s="214"/>
      <c r="L375" s="46"/>
      <c r="M375" s="215" t="s">
        <v>19</v>
      </c>
      <c r="N375" s="216" t="s">
        <v>46</v>
      </c>
      <c r="O375" s="86"/>
      <c r="P375" s="217">
        <f>O375*H375</f>
        <v>0</v>
      </c>
      <c r="Q375" s="217">
        <v>0</v>
      </c>
      <c r="R375" s="217">
        <f>Q375*H375</f>
        <v>0</v>
      </c>
      <c r="S375" s="217">
        <v>0</v>
      </c>
      <c r="T375" s="218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9" t="s">
        <v>153</v>
      </c>
      <c r="AT375" s="219" t="s">
        <v>149</v>
      </c>
      <c r="AU375" s="219" t="s">
        <v>85</v>
      </c>
      <c r="AY375" s="19" t="s">
        <v>147</v>
      </c>
      <c r="BE375" s="220">
        <f>IF(N375="základní",J375,0)</f>
        <v>0</v>
      </c>
      <c r="BF375" s="220">
        <f>IF(N375="snížená",J375,0)</f>
        <v>0</v>
      </c>
      <c r="BG375" s="220">
        <f>IF(N375="zákl. přenesená",J375,0)</f>
        <v>0</v>
      </c>
      <c r="BH375" s="220">
        <f>IF(N375="sníž. přenesená",J375,0)</f>
        <v>0</v>
      </c>
      <c r="BI375" s="220">
        <f>IF(N375="nulová",J375,0)</f>
        <v>0</v>
      </c>
      <c r="BJ375" s="19" t="s">
        <v>83</v>
      </c>
      <c r="BK375" s="220">
        <f>ROUND(I375*H375,2)</f>
        <v>0</v>
      </c>
      <c r="BL375" s="19" t="s">
        <v>153</v>
      </c>
      <c r="BM375" s="219" t="s">
        <v>812</v>
      </c>
    </row>
    <row r="376" s="2" customFormat="1">
      <c r="A376" s="40"/>
      <c r="B376" s="41"/>
      <c r="C376" s="42"/>
      <c r="D376" s="221" t="s">
        <v>155</v>
      </c>
      <c r="E376" s="42"/>
      <c r="F376" s="222" t="s">
        <v>813</v>
      </c>
      <c r="G376" s="42"/>
      <c r="H376" s="42"/>
      <c r="I376" s="223"/>
      <c r="J376" s="42"/>
      <c r="K376" s="42"/>
      <c r="L376" s="46"/>
      <c r="M376" s="224"/>
      <c r="N376" s="225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155</v>
      </c>
      <c r="AU376" s="19" t="s">
        <v>85</v>
      </c>
    </row>
    <row r="377" s="13" customFormat="1">
      <c r="A377" s="13"/>
      <c r="B377" s="237"/>
      <c r="C377" s="238"/>
      <c r="D377" s="239" t="s">
        <v>217</v>
      </c>
      <c r="E377" s="258" t="s">
        <v>19</v>
      </c>
      <c r="F377" s="240" t="s">
        <v>2187</v>
      </c>
      <c r="G377" s="238"/>
      <c r="H377" s="241">
        <v>106.828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217</v>
      </c>
      <c r="AU377" s="247" t="s">
        <v>85</v>
      </c>
      <c r="AV377" s="13" t="s">
        <v>85</v>
      </c>
      <c r="AW377" s="13" t="s">
        <v>37</v>
      </c>
      <c r="AX377" s="13" t="s">
        <v>83</v>
      </c>
      <c r="AY377" s="247" t="s">
        <v>147</v>
      </c>
    </row>
    <row r="378" s="2" customFormat="1" ht="24.15" customHeight="1">
      <c r="A378" s="40"/>
      <c r="B378" s="41"/>
      <c r="C378" s="207" t="s">
        <v>842</v>
      </c>
      <c r="D378" s="207" t="s">
        <v>149</v>
      </c>
      <c r="E378" s="208" t="s">
        <v>843</v>
      </c>
      <c r="F378" s="209" t="s">
        <v>844</v>
      </c>
      <c r="G378" s="210" t="s">
        <v>152</v>
      </c>
      <c r="H378" s="211">
        <v>5.1120000000000001</v>
      </c>
      <c r="I378" s="212"/>
      <c r="J378" s="213">
        <f>ROUND(I378*H378,2)</f>
        <v>0</v>
      </c>
      <c r="K378" s="214"/>
      <c r="L378" s="46"/>
      <c r="M378" s="215" t="s">
        <v>19</v>
      </c>
      <c r="N378" s="216" t="s">
        <v>46</v>
      </c>
      <c r="O378" s="86"/>
      <c r="P378" s="217">
        <f>O378*H378</f>
        <v>0</v>
      </c>
      <c r="Q378" s="217">
        <v>0</v>
      </c>
      <c r="R378" s="217">
        <f>Q378*H378</f>
        <v>0</v>
      </c>
      <c r="S378" s="217">
        <v>2.2000000000000002</v>
      </c>
      <c r="T378" s="218">
        <f>S378*H378</f>
        <v>11.246400000000001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9" t="s">
        <v>153</v>
      </c>
      <c r="AT378" s="219" t="s">
        <v>149</v>
      </c>
      <c r="AU378" s="219" t="s">
        <v>85</v>
      </c>
      <c r="AY378" s="19" t="s">
        <v>147</v>
      </c>
      <c r="BE378" s="220">
        <f>IF(N378="základní",J378,0)</f>
        <v>0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19" t="s">
        <v>83</v>
      </c>
      <c r="BK378" s="220">
        <f>ROUND(I378*H378,2)</f>
        <v>0</v>
      </c>
      <c r="BL378" s="19" t="s">
        <v>153</v>
      </c>
      <c r="BM378" s="219" t="s">
        <v>845</v>
      </c>
    </row>
    <row r="379" s="2" customFormat="1">
      <c r="A379" s="40"/>
      <c r="B379" s="41"/>
      <c r="C379" s="42"/>
      <c r="D379" s="221" t="s">
        <v>155</v>
      </c>
      <c r="E379" s="42"/>
      <c r="F379" s="222" t="s">
        <v>846</v>
      </c>
      <c r="G379" s="42"/>
      <c r="H379" s="42"/>
      <c r="I379" s="223"/>
      <c r="J379" s="42"/>
      <c r="K379" s="42"/>
      <c r="L379" s="46"/>
      <c r="M379" s="224"/>
      <c r="N379" s="225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155</v>
      </c>
      <c r="AU379" s="19" t="s">
        <v>85</v>
      </c>
    </row>
    <row r="380" s="14" customFormat="1">
      <c r="A380" s="14"/>
      <c r="B380" s="248"/>
      <c r="C380" s="249"/>
      <c r="D380" s="239" t="s">
        <v>217</v>
      </c>
      <c r="E380" s="250" t="s">
        <v>19</v>
      </c>
      <c r="F380" s="251" t="s">
        <v>847</v>
      </c>
      <c r="G380" s="249"/>
      <c r="H380" s="250" t="s">
        <v>19</v>
      </c>
      <c r="I380" s="252"/>
      <c r="J380" s="249"/>
      <c r="K380" s="249"/>
      <c r="L380" s="253"/>
      <c r="M380" s="254"/>
      <c r="N380" s="255"/>
      <c r="O380" s="255"/>
      <c r="P380" s="255"/>
      <c r="Q380" s="255"/>
      <c r="R380" s="255"/>
      <c r="S380" s="255"/>
      <c r="T380" s="25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7" t="s">
        <v>217</v>
      </c>
      <c r="AU380" s="257" t="s">
        <v>85</v>
      </c>
      <c r="AV380" s="14" t="s">
        <v>83</v>
      </c>
      <c r="AW380" s="14" t="s">
        <v>37</v>
      </c>
      <c r="AX380" s="14" t="s">
        <v>75</v>
      </c>
      <c r="AY380" s="257" t="s">
        <v>147</v>
      </c>
    </row>
    <row r="381" s="13" customFormat="1">
      <c r="A381" s="13"/>
      <c r="B381" s="237"/>
      <c r="C381" s="238"/>
      <c r="D381" s="239" t="s">
        <v>217</v>
      </c>
      <c r="E381" s="258" t="s">
        <v>19</v>
      </c>
      <c r="F381" s="240" t="s">
        <v>848</v>
      </c>
      <c r="G381" s="238"/>
      <c r="H381" s="241">
        <v>5.1120000000000001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217</v>
      </c>
      <c r="AU381" s="247" t="s">
        <v>85</v>
      </c>
      <c r="AV381" s="13" t="s">
        <v>85</v>
      </c>
      <c r="AW381" s="13" t="s">
        <v>37</v>
      </c>
      <c r="AX381" s="13" t="s">
        <v>83</v>
      </c>
      <c r="AY381" s="247" t="s">
        <v>147</v>
      </c>
    </row>
    <row r="382" s="2" customFormat="1" ht="24.15" customHeight="1">
      <c r="A382" s="40"/>
      <c r="B382" s="41"/>
      <c r="C382" s="207" t="s">
        <v>849</v>
      </c>
      <c r="D382" s="207" t="s">
        <v>149</v>
      </c>
      <c r="E382" s="208" t="s">
        <v>850</v>
      </c>
      <c r="F382" s="209" t="s">
        <v>851</v>
      </c>
      <c r="G382" s="210" t="s">
        <v>159</v>
      </c>
      <c r="H382" s="211">
        <v>5.6699999999999999</v>
      </c>
      <c r="I382" s="212"/>
      <c r="J382" s="213">
        <f>ROUND(I382*H382,2)</f>
        <v>0</v>
      </c>
      <c r="K382" s="214"/>
      <c r="L382" s="46"/>
      <c r="M382" s="215" t="s">
        <v>19</v>
      </c>
      <c r="N382" s="216" t="s">
        <v>46</v>
      </c>
      <c r="O382" s="86"/>
      <c r="P382" s="217">
        <f>O382*H382</f>
        <v>0</v>
      </c>
      <c r="Q382" s="217">
        <v>0</v>
      </c>
      <c r="R382" s="217">
        <f>Q382*H382</f>
        <v>0</v>
      </c>
      <c r="S382" s="217">
        <v>0.082000000000000003</v>
      </c>
      <c r="T382" s="218">
        <f>S382*H382</f>
        <v>0.46494000000000002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9" t="s">
        <v>153</v>
      </c>
      <c r="AT382" s="219" t="s">
        <v>149</v>
      </c>
      <c r="AU382" s="219" t="s">
        <v>85</v>
      </c>
      <c r="AY382" s="19" t="s">
        <v>147</v>
      </c>
      <c r="BE382" s="220">
        <f>IF(N382="základní",J382,0)</f>
        <v>0</v>
      </c>
      <c r="BF382" s="220">
        <f>IF(N382="snížená",J382,0)</f>
        <v>0</v>
      </c>
      <c r="BG382" s="220">
        <f>IF(N382="zákl. přenesená",J382,0)</f>
        <v>0</v>
      </c>
      <c r="BH382" s="220">
        <f>IF(N382="sníž. přenesená",J382,0)</f>
        <v>0</v>
      </c>
      <c r="BI382" s="220">
        <f>IF(N382="nulová",J382,0)</f>
        <v>0</v>
      </c>
      <c r="BJ382" s="19" t="s">
        <v>83</v>
      </c>
      <c r="BK382" s="220">
        <f>ROUND(I382*H382,2)</f>
        <v>0</v>
      </c>
      <c r="BL382" s="19" t="s">
        <v>153</v>
      </c>
      <c r="BM382" s="219" t="s">
        <v>852</v>
      </c>
    </row>
    <row r="383" s="2" customFormat="1">
      <c r="A383" s="40"/>
      <c r="B383" s="41"/>
      <c r="C383" s="42"/>
      <c r="D383" s="221" t="s">
        <v>155</v>
      </c>
      <c r="E383" s="42"/>
      <c r="F383" s="222" t="s">
        <v>853</v>
      </c>
      <c r="G383" s="42"/>
      <c r="H383" s="42"/>
      <c r="I383" s="223"/>
      <c r="J383" s="42"/>
      <c r="K383" s="42"/>
      <c r="L383" s="46"/>
      <c r="M383" s="224"/>
      <c r="N383" s="225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155</v>
      </c>
      <c r="AU383" s="19" t="s">
        <v>85</v>
      </c>
    </row>
    <row r="384" s="14" customFormat="1">
      <c r="A384" s="14"/>
      <c r="B384" s="248"/>
      <c r="C384" s="249"/>
      <c r="D384" s="239" t="s">
        <v>217</v>
      </c>
      <c r="E384" s="250" t="s">
        <v>19</v>
      </c>
      <c r="F384" s="251" t="s">
        <v>854</v>
      </c>
      <c r="G384" s="249"/>
      <c r="H384" s="250" t="s">
        <v>19</v>
      </c>
      <c r="I384" s="252"/>
      <c r="J384" s="249"/>
      <c r="K384" s="249"/>
      <c r="L384" s="253"/>
      <c r="M384" s="254"/>
      <c r="N384" s="255"/>
      <c r="O384" s="255"/>
      <c r="P384" s="255"/>
      <c r="Q384" s="255"/>
      <c r="R384" s="255"/>
      <c r="S384" s="255"/>
      <c r="T384" s="25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7" t="s">
        <v>217</v>
      </c>
      <c r="AU384" s="257" t="s">
        <v>85</v>
      </c>
      <c r="AV384" s="14" t="s">
        <v>83</v>
      </c>
      <c r="AW384" s="14" t="s">
        <v>37</v>
      </c>
      <c r="AX384" s="14" t="s">
        <v>75</v>
      </c>
      <c r="AY384" s="257" t="s">
        <v>147</v>
      </c>
    </row>
    <row r="385" s="13" customFormat="1">
      <c r="A385" s="13"/>
      <c r="B385" s="237"/>
      <c r="C385" s="238"/>
      <c r="D385" s="239" t="s">
        <v>217</v>
      </c>
      <c r="E385" s="258" t="s">
        <v>19</v>
      </c>
      <c r="F385" s="240" t="s">
        <v>697</v>
      </c>
      <c r="G385" s="238"/>
      <c r="H385" s="241">
        <v>5.6699999999999999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217</v>
      </c>
      <c r="AU385" s="247" t="s">
        <v>85</v>
      </c>
      <c r="AV385" s="13" t="s">
        <v>85</v>
      </c>
      <c r="AW385" s="13" t="s">
        <v>37</v>
      </c>
      <c r="AX385" s="13" t="s">
        <v>83</v>
      </c>
      <c r="AY385" s="247" t="s">
        <v>147</v>
      </c>
    </row>
    <row r="386" s="2" customFormat="1" ht="24.15" customHeight="1">
      <c r="A386" s="40"/>
      <c r="B386" s="41"/>
      <c r="C386" s="207" t="s">
        <v>855</v>
      </c>
      <c r="D386" s="207" t="s">
        <v>149</v>
      </c>
      <c r="E386" s="208" t="s">
        <v>856</v>
      </c>
      <c r="F386" s="209" t="s">
        <v>857</v>
      </c>
      <c r="G386" s="210" t="s">
        <v>278</v>
      </c>
      <c r="H386" s="211">
        <v>5.9199999999999999</v>
      </c>
      <c r="I386" s="212"/>
      <c r="J386" s="213">
        <f>ROUND(I386*H386,2)</f>
        <v>0</v>
      </c>
      <c r="K386" s="214"/>
      <c r="L386" s="46"/>
      <c r="M386" s="215" t="s">
        <v>19</v>
      </c>
      <c r="N386" s="216" t="s">
        <v>46</v>
      </c>
      <c r="O386" s="86"/>
      <c r="P386" s="217">
        <f>O386*H386</f>
        <v>0</v>
      </c>
      <c r="Q386" s="217">
        <v>0</v>
      </c>
      <c r="R386" s="217">
        <f>Q386*H386</f>
        <v>0</v>
      </c>
      <c r="S386" s="217">
        <v>0.070000000000000007</v>
      </c>
      <c r="T386" s="218">
        <f>S386*H386</f>
        <v>0.41440000000000005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9" t="s">
        <v>153</v>
      </c>
      <c r="AT386" s="219" t="s">
        <v>149</v>
      </c>
      <c r="AU386" s="219" t="s">
        <v>85</v>
      </c>
      <c r="AY386" s="19" t="s">
        <v>147</v>
      </c>
      <c r="BE386" s="220">
        <f>IF(N386="základní",J386,0)</f>
        <v>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19" t="s">
        <v>83</v>
      </c>
      <c r="BK386" s="220">
        <f>ROUND(I386*H386,2)</f>
        <v>0</v>
      </c>
      <c r="BL386" s="19" t="s">
        <v>153</v>
      </c>
      <c r="BM386" s="219" t="s">
        <v>858</v>
      </c>
    </row>
    <row r="387" s="2" customFormat="1">
      <c r="A387" s="40"/>
      <c r="B387" s="41"/>
      <c r="C387" s="42"/>
      <c r="D387" s="221" t="s">
        <v>155</v>
      </c>
      <c r="E387" s="42"/>
      <c r="F387" s="222" t="s">
        <v>859</v>
      </c>
      <c r="G387" s="42"/>
      <c r="H387" s="42"/>
      <c r="I387" s="223"/>
      <c r="J387" s="42"/>
      <c r="K387" s="42"/>
      <c r="L387" s="46"/>
      <c r="M387" s="224"/>
      <c r="N387" s="225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155</v>
      </c>
      <c r="AU387" s="19" t="s">
        <v>85</v>
      </c>
    </row>
    <row r="388" s="14" customFormat="1">
      <c r="A388" s="14"/>
      <c r="B388" s="248"/>
      <c r="C388" s="249"/>
      <c r="D388" s="239" t="s">
        <v>217</v>
      </c>
      <c r="E388" s="250" t="s">
        <v>19</v>
      </c>
      <c r="F388" s="251" t="s">
        <v>860</v>
      </c>
      <c r="G388" s="249"/>
      <c r="H388" s="250" t="s">
        <v>19</v>
      </c>
      <c r="I388" s="252"/>
      <c r="J388" s="249"/>
      <c r="K388" s="249"/>
      <c r="L388" s="253"/>
      <c r="M388" s="254"/>
      <c r="N388" s="255"/>
      <c r="O388" s="255"/>
      <c r="P388" s="255"/>
      <c r="Q388" s="255"/>
      <c r="R388" s="255"/>
      <c r="S388" s="255"/>
      <c r="T388" s="25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7" t="s">
        <v>217</v>
      </c>
      <c r="AU388" s="257" t="s">
        <v>85</v>
      </c>
      <c r="AV388" s="14" t="s">
        <v>83</v>
      </c>
      <c r="AW388" s="14" t="s">
        <v>37</v>
      </c>
      <c r="AX388" s="14" t="s">
        <v>75</v>
      </c>
      <c r="AY388" s="257" t="s">
        <v>147</v>
      </c>
    </row>
    <row r="389" s="13" customFormat="1">
      <c r="A389" s="13"/>
      <c r="B389" s="237"/>
      <c r="C389" s="238"/>
      <c r="D389" s="239" t="s">
        <v>217</v>
      </c>
      <c r="E389" s="258" t="s">
        <v>19</v>
      </c>
      <c r="F389" s="240" t="s">
        <v>861</v>
      </c>
      <c r="G389" s="238"/>
      <c r="H389" s="241">
        <v>5.9199999999999999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217</v>
      </c>
      <c r="AU389" s="247" t="s">
        <v>85</v>
      </c>
      <c r="AV389" s="13" t="s">
        <v>85</v>
      </c>
      <c r="AW389" s="13" t="s">
        <v>37</v>
      </c>
      <c r="AX389" s="13" t="s">
        <v>83</v>
      </c>
      <c r="AY389" s="247" t="s">
        <v>147</v>
      </c>
    </row>
    <row r="390" s="2" customFormat="1" ht="44.25" customHeight="1">
      <c r="A390" s="40"/>
      <c r="B390" s="41"/>
      <c r="C390" s="207" t="s">
        <v>869</v>
      </c>
      <c r="D390" s="207" t="s">
        <v>149</v>
      </c>
      <c r="E390" s="208" t="s">
        <v>870</v>
      </c>
      <c r="F390" s="209" t="s">
        <v>871</v>
      </c>
      <c r="G390" s="210" t="s">
        <v>159</v>
      </c>
      <c r="H390" s="211">
        <v>106.828</v>
      </c>
      <c r="I390" s="212"/>
      <c r="J390" s="213">
        <f>ROUND(I390*H390,2)</f>
        <v>0</v>
      </c>
      <c r="K390" s="214"/>
      <c r="L390" s="46"/>
      <c r="M390" s="215" t="s">
        <v>19</v>
      </c>
      <c r="N390" s="216" t="s">
        <v>46</v>
      </c>
      <c r="O390" s="86"/>
      <c r="P390" s="217">
        <f>O390*H390</f>
        <v>0</v>
      </c>
      <c r="Q390" s="217">
        <v>0</v>
      </c>
      <c r="R390" s="217">
        <f>Q390*H390</f>
        <v>0</v>
      </c>
      <c r="S390" s="217">
        <v>0.0050000000000000001</v>
      </c>
      <c r="T390" s="218">
        <f>S390*H390</f>
        <v>0.53414000000000006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9" t="s">
        <v>153</v>
      </c>
      <c r="AT390" s="219" t="s">
        <v>149</v>
      </c>
      <c r="AU390" s="219" t="s">
        <v>85</v>
      </c>
      <c r="AY390" s="19" t="s">
        <v>147</v>
      </c>
      <c r="BE390" s="220">
        <f>IF(N390="základní",J390,0)</f>
        <v>0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19" t="s">
        <v>83</v>
      </c>
      <c r="BK390" s="220">
        <f>ROUND(I390*H390,2)</f>
        <v>0</v>
      </c>
      <c r="BL390" s="19" t="s">
        <v>153</v>
      </c>
      <c r="BM390" s="219" t="s">
        <v>872</v>
      </c>
    </row>
    <row r="391" s="2" customFormat="1">
      <c r="A391" s="40"/>
      <c r="B391" s="41"/>
      <c r="C391" s="42"/>
      <c r="D391" s="221" t="s">
        <v>155</v>
      </c>
      <c r="E391" s="42"/>
      <c r="F391" s="222" t="s">
        <v>873</v>
      </c>
      <c r="G391" s="42"/>
      <c r="H391" s="42"/>
      <c r="I391" s="223"/>
      <c r="J391" s="42"/>
      <c r="K391" s="42"/>
      <c r="L391" s="46"/>
      <c r="M391" s="224"/>
      <c r="N391" s="225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155</v>
      </c>
      <c r="AU391" s="19" t="s">
        <v>85</v>
      </c>
    </row>
    <row r="392" s="14" customFormat="1">
      <c r="A392" s="14"/>
      <c r="B392" s="248"/>
      <c r="C392" s="249"/>
      <c r="D392" s="239" t="s">
        <v>217</v>
      </c>
      <c r="E392" s="250" t="s">
        <v>19</v>
      </c>
      <c r="F392" s="251" t="s">
        <v>295</v>
      </c>
      <c r="G392" s="249"/>
      <c r="H392" s="250" t="s">
        <v>19</v>
      </c>
      <c r="I392" s="252"/>
      <c r="J392" s="249"/>
      <c r="K392" s="249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217</v>
      </c>
      <c r="AU392" s="257" t="s">
        <v>85</v>
      </c>
      <c r="AV392" s="14" t="s">
        <v>83</v>
      </c>
      <c r="AW392" s="14" t="s">
        <v>37</v>
      </c>
      <c r="AX392" s="14" t="s">
        <v>75</v>
      </c>
      <c r="AY392" s="257" t="s">
        <v>147</v>
      </c>
    </row>
    <row r="393" s="13" customFormat="1">
      <c r="A393" s="13"/>
      <c r="B393" s="237"/>
      <c r="C393" s="238"/>
      <c r="D393" s="239" t="s">
        <v>217</v>
      </c>
      <c r="E393" s="258" t="s">
        <v>19</v>
      </c>
      <c r="F393" s="240" t="s">
        <v>2185</v>
      </c>
      <c r="G393" s="238"/>
      <c r="H393" s="241">
        <v>106.828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217</v>
      </c>
      <c r="AU393" s="247" t="s">
        <v>85</v>
      </c>
      <c r="AV393" s="13" t="s">
        <v>85</v>
      </c>
      <c r="AW393" s="13" t="s">
        <v>37</v>
      </c>
      <c r="AX393" s="13" t="s">
        <v>75</v>
      </c>
      <c r="AY393" s="247" t="s">
        <v>147</v>
      </c>
    </row>
    <row r="394" s="15" customFormat="1">
      <c r="A394" s="15"/>
      <c r="B394" s="259"/>
      <c r="C394" s="260"/>
      <c r="D394" s="239" t="s">
        <v>217</v>
      </c>
      <c r="E394" s="261" t="s">
        <v>19</v>
      </c>
      <c r="F394" s="262" t="s">
        <v>233</v>
      </c>
      <c r="G394" s="260"/>
      <c r="H394" s="263">
        <v>106.828</v>
      </c>
      <c r="I394" s="264"/>
      <c r="J394" s="260"/>
      <c r="K394" s="260"/>
      <c r="L394" s="265"/>
      <c r="M394" s="266"/>
      <c r="N394" s="267"/>
      <c r="O394" s="267"/>
      <c r="P394" s="267"/>
      <c r="Q394" s="267"/>
      <c r="R394" s="267"/>
      <c r="S394" s="267"/>
      <c r="T394" s="268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9" t="s">
        <v>217</v>
      </c>
      <c r="AU394" s="269" t="s">
        <v>85</v>
      </c>
      <c r="AV394" s="15" t="s">
        <v>153</v>
      </c>
      <c r="AW394" s="15" t="s">
        <v>37</v>
      </c>
      <c r="AX394" s="15" t="s">
        <v>83</v>
      </c>
      <c r="AY394" s="269" t="s">
        <v>147</v>
      </c>
    </row>
    <row r="395" s="2" customFormat="1" ht="37.8" customHeight="1">
      <c r="A395" s="40"/>
      <c r="B395" s="41"/>
      <c r="C395" s="207" t="s">
        <v>874</v>
      </c>
      <c r="D395" s="207" t="s">
        <v>149</v>
      </c>
      <c r="E395" s="208" t="s">
        <v>875</v>
      </c>
      <c r="F395" s="209" t="s">
        <v>876</v>
      </c>
      <c r="G395" s="210" t="s">
        <v>159</v>
      </c>
      <c r="H395" s="211">
        <v>8.4499999999999993</v>
      </c>
      <c r="I395" s="212"/>
      <c r="J395" s="213">
        <f>ROUND(I395*H395,2)</f>
        <v>0</v>
      </c>
      <c r="K395" s="214"/>
      <c r="L395" s="46"/>
      <c r="M395" s="215" t="s">
        <v>19</v>
      </c>
      <c r="N395" s="216" t="s">
        <v>46</v>
      </c>
      <c r="O395" s="86"/>
      <c r="P395" s="217">
        <f>O395*H395</f>
        <v>0</v>
      </c>
      <c r="Q395" s="217">
        <v>0</v>
      </c>
      <c r="R395" s="217">
        <f>Q395*H395</f>
        <v>0</v>
      </c>
      <c r="S395" s="217">
        <v>0.088999999999999996</v>
      </c>
      <c r="T395" s="218">
        <f>S395*H395</f>
        <v>0.75204999999999989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9" t="s">
        <v>153</v>
      </c>
      <c r="AT395" s="219" t="s">
        <v>149</v>
      </c>
      <c r="AU395" s="219" t="s">
        <v>85</v>
      </c>
      <c r="AY395" s="19" t="s">
        <v>147</v>
      </c>
      <c r="BE395" s="220">
        <f>IF(N395="základní",J395,0)</f>
        <v>0</v>
      </c>
      <c r="BF395" s="220">
        <f>IF(N395="snížená",J395,0)</f>
        <v>0</v>
      </c>
      <c r="BG395" s="220">
        <f>IF(N395="zákl. přenesená",J395,0)</f>
        <v>0</v>
      </c>
      <c r="BH395" s="220">
        <f>IF(N395="sníž. přenesená",J395,0)</f>
        <v>0</v>
      </c>
      <c r="BI395" s="220">
        <f>IF(N395="nulová",J395,0)</f>
        <v>0</v>
      </c>
      <c r="BJ395" s="19" t="s">
        <v>83</v>
      </c>
      <c r="BK395" s="220">
        <f>ROUND(I395*H395,2)</f>
        <v>0</v>
      </c>
      <c r="BL395" s="19" t="s">
        <v>153</v>
      </c>
      <c r="BM395" s="219" t="s">
        <v>877</v>
      </c>
    </row>
    <row r="396" s="2" customFormat="1">
      <c r="A396" s="40"/>
      <c r="B396" s="41"/>
      <c r="C396" s="42"/>
      <c r="D396" s="221" t="s">
        <v>155</v>
      </c>
      <c r="E396" s="42"/>
      <c r="F396" s="222" t="s">
        <v>878</v>
      </c>
      <c r="G396" s="42"/>
      <c r="H396" s="42"/>
      <c r="I396" s="223"/>
      <c r="J396" s="42"/>
      <c r="K396" s="42"/>
      <c r="L396" s="46"/>
      <c r="M396" s="224"/>
      <c r="N396" s="225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155</v>
      </c>
      <c r="AU396" s="19" t="s">
        <v>85</v>
      </c>
    </row>
    <row r="397" s="14" customFormat="1">
      <c r="A397" s="14"/>
      <c r="B397" s="248"/>
      <c r="C397" s="249"/>
      <c r="D397" s="239" t="s">
        <v>217</v>
      </c>
      <c r="E397" s="250" t="s">
        <v>19</v>
      </c>
      <c r="F397" s="251" t="s">
        <v>879</v>
      </c>
      <c r="G397" s="249"/>
      <c r="H397" s="250" t="s">
        <v>19</v>
      </c>
      <c r="I397" s="252"/>
      <c r="J397" s="249"/>
      <c r="K397" s="249"/>
      <c r="L397" s="253"/>
      <c r="M397" s="254"/>
      <c r="N397" s="255"/>
      <c r="O397" s="255"/>
      <c r="P397" s="255"/>
      <c r="Q397" s="255"/>
      <c r="R397" s="255"/>
      <c r="S397" s="255"/>
      <c r="T397" s="25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7" t="s">
        <v>217</v>
      </c>
      <c r="AU397" s="257" t="s">
        <v>85</v>
      </c>
      <c r="AV397" s="14" t="s">
        <v>83</v>
      </c>
      <c r="AW397" s="14" t="s">
        <v>37</v>
      </c>
      <c r="AX397" s="14" t="s">
        <v>75</v>
      </c>
      <c r="AY397" s="257" t="s">
        <v>147</v>
      </c>
    </row>
    <row r="398" s="14" customFormat="1">
      <c r="A398" s="14"/>
      <c r="B398" s="248"/>
      <c r="C398" s="249"/>
      <c r="D398" s="239" t="s">
        <v>217</v>
      </c>
      <c r="E398" s="250" t="s">
        <v>19</v>
      </c>
      <c r="F398" s="251" t="s">
        <v>295</v>
      </c>
      <c r="G398" s="249"/>
      <c r="H398" s="250" t="s">
        <v>19</v>
      </c>
      <c r="I398" s="252"/>
      <c r="J398" s="249"/>
      <c r="K398" s="249"/>
      <c r="L398" s="253"/>
      <c r="M398" s="254"/>
      <c r="N398" s="255"/>
      <c r="O398" s="255"/>
      <c r="P398" s="255"/>
      <c r="Q398" s="255"/>
      <c r="R398" s="255"/>
      <c r="S398" s="255"/>
      <c r="T398" s="25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7" t="s">
        <v>217</v>
      </c>
      <c r="AU398" s="257" t="s">
        <v>85</v>
      </c>
      <c r="AV398" s="14" t="s">
        <v>83</v>
      </c>
      <c r="AW398" s="14" t="s">
        <v>37</v>
      </c>
      <c r="AX398" s="14" t="s">
        <v>75</v>
      </c>
      <c r="AY398" s="257" t="s">
        <v>147</v>
      </c>
    </row>
    <row r="399" s="13" customFormat="1">
      <c r="A399" s="13"/>
      <c r="B399" s="237"/>
      <c r="C399" s="238"/>
      <c r="D399" s="239" t="s">
        <v>217</v>
      </c>
      <c r="E399" s="258" t="s">
        <v>19</v>
      </c>
      <c r="F399" s="240" t="s">
        <v>317</v>
      </c>
      <c r="G399" s="238"/>
      <c r="H399" s="241">
        <v>8.4499999999999993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217</v>
      </c>
      <c r="AU399" s="247" t="s">
        <v>85</v>
      </c>
      <c r="AV399" s="13" t="s">
        <v>85</v>
      </c>
      <c r="AW399" s="13" t="s">
        <v>37</v>
      </c>
      <c r="AX399" s="13" t="s">
        <v>75</v>
      </c>
      <c r="AY399" s="247" t="s">
        <v>147</v>
      </c>
    </row>
    <row r="400" s="15" customFormat="1">
      <c r="A400" s="15"/>
      <c r="B400" s="259"/>
      <c r="C400" s="260"/>
      <c r="D400" s="239" t="s">
        <v>217</v>
      </c>
      <c r="E400" s="261" t="s">
        <v>19</v>
      </c>
      <c r="F400" s="262" t="s">
        <v>233</v>
      </c>
      <c r="G400" s="260"/>
      <c r="H400" s="263">
        <v>8.4499999999999993</v>
      </c>
      <c r="I400" s="264"/>
      <c r="J400" s="260"/>
      <c r="K400" s="260"/>
      <c r="L400" s="265"/>
      <c r="M400" s="266"/>
      <c r="N400" s="267"/>
      <c r="O400" s="267"/>
      <c r="P400" s="267"/>
      <c r="Q400" s="267"/>
      <c r="R400" s="267"/>
      <c r="S400" s="267"/>
      <c r="T400" s="268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9" t="s">
        <v>217</v>
      </c>
      <c r="AU400" s="269" t="s">
        <v>85</v>
      </c>
      <c r="AV400" s="15" t="s">
        <v>153</v>
      </c>
      <c r="AW400" s="15" t="s">
        <v>37</v>
      </c>
      <c r="AX400" s="15" t="s">
        <v>83</v>
      </c>
      <c r="AY400" s="269" t="s">
        <v>147</v>
      </c>
    </row>
    <row r="401" s="12" customFormat="1" ht="22.8" customHeight="1">
      <c r="A401" s="12"/>
      <c r="B401" s="191"/>
      <c r="C401" s="192"/>
      <c r="D401" s="193" t="s">
        <v>74</v>
      </c>
      <c r="E401" s="205" t="s">
        <v>905</v>
      </c>
      <c r="F401" s="205" t="s">
        <v>906</v>
      </c>
      <c r="G401" s="192"/>
      <c r="H401" s="192"/>
      <c r="I401" s="195"/>
      <c r="J401" s="206">
        <f>BK401</f>
        <v>0</v>
      </c>
      <c r="K401" s="192"/>
      <c r="L401" s="197"/>
      <c r="M401" s="198"/>
      <c r="N401" s="199"/>
      <c r="O401" s="199"/>
      <c r="P401" s="200">
        <f>SUM(P402:P420)</f>
        <v>0</v>
      </c>
      <c r="Q401" s="199"/>
      <c r="R401" s="200">
        <f>SUM(R402:R420)</f>
        <v>0</v>
      </c>
      <c r="S401" s="199"/>
      <c r="T401" s="201">
        <f>SUM(T402:T420)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2" t="s">
        <v>83</v>
      </c>
      <c r="AT401" s="203" t="s">
        <v>74</v>
      </c>
      <c r="AU401" s="203" t="s">
        <v>83</v>
      </c>
      <c r="AY401" s="202" t="s">
        <v>147</v>
      </c>
      <c r="BK401" s="204">
        <f>SUM(BK402:BK420)</f>
        <v>0</v>
      </c>
    </row>
    <row r="402" s="2" customFormat="1" ht="37.8" customHeight="1">
      <c r="A402" s="40"/>
      <c r="B402" s="41"/>
      <c r="C402" s="207" t="s">
        <v>907</v>
      </c>
      <c r="D402" s="207" t="s">
        <v>149</v>
      </c>
      <c r="E402" s="208" t="s">
        <v>908</v>
      </c>
      <c r="F402" s="209" t="s">
        <v>909</v>
      </c>
      <c r="G402" s="210" t="s">
        <v>189</v>
      </c>
      <c r="H402" s="211">
        <v>14.206</v>
      </c>
      <c r="I402" s="212"/>
      <c r="J402" s="213">
        <f>ROUND(I402*H402,2)</f>
        <v>0</v>
      </c>
      <c r="K402" s="214"/>
      <c r="L402" s="46"/>
      <c r="M402" s="215" t="s">
        <v>19</v>
      </c>
      <c r="N402" s="216" t="s">
        <v>46</v>
      </c>
      <c r="O402" s="86"/>
      <c r="P402" s="217">
        <f>O402*H402</f>
        <v>0</v>
      </c>
      <c r="Q402" s="217">
        <v>0</v>
      </c>
      <c r="R402" s="217">
        <f>Q402*H402</f>
        <v>0</v>
      </c>
      <c r="S402" s="217">
        <v>0</v>
      </c>
      <c r="T402" s="218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9" t="s">
        <v>153</v>
      </c>
      <c r="AT402" s="219" t="s">
        <v>149</v>
      </c>
      <c r="AU402" s="219" t="s">
        <v>85</v>
      </c>
      <c r="AY402" s="19" t="s">
        <v>147</v>
      </c>
      <c r="BE402" s="220">
        <f>IF(N402="základní",J402,0)</f>
        <v>0</v>
      </c>
      <c r="BF402" s="220">
        <f>IF(N402="snížená",J402,0)</f>
        <v>0</v>
      </c>
      <c r="BG402" s="220">
        <f>IF(N402="zákl. přenesená",J402,0)</f>
        <v>0</v>
      </c>
      <c r="BH402" s="220">
        <f>IF(N402="sníž. přenesená",J402,0)</f>
        <v>0</v>
      </c>
      <c r="BI402" s="220">
        <f>IF(N402="nulová",J402,0)</f>
        <v>0</v>
      </c>
      <c r="BJ402" s="19" t="s">
        <v>83</v>
      </c>
      <c r="BK402" s="220">
        <f>ROUND(I402*H402,2)</f>
        <v>0</v>
      </c>
      <c r="BL402" s="19" t="s">
        <v>153</v>
      </c>
      <c r="BM402" s="219" t="s">
        <v>910</v>
      </c>
    </row>
    <row r="403" s="2" customFormat="1">
      <c r="A403" s="40"/>
      <c r="B403" s="41"/>
      <c r="C403" s="42"/>
      <c r="D403" s="221" t="s">
        <v>155</v>
      </c>
      <c r="E403" s="42"/>
      <c r="F403" s="222" t="s">
        <v>911</v>
      </c>
      <c r="G403" s="42"/>
      <c r="H403" s="42"/>
      <c r="I403" s="223"/>
      <c r="J403" s="42"/>
      <c r="K403" s="42"/>
      <c r="L403" s="46"/>
      <c r="M403" s="224"/>
      <c r="N403" s="225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155</v>
      </c>
      <c r="AU403" s="19" t="s">
        <v>85</v>
      </c>
    </row>
    <row r="404" s="2" customFormat="1" ht="33" customHeight="1">
      <c r="A404" s="40"/>
      <c r="B404" s="41"/>
      <c r="C404" s="207" t="s">
        <v>912</v>
      </c>
      <c r="D404" s="207" t="s">
        <v>149</v>
      </c>
      <c r="E404" s="208" t="s">
        <v>913</v>
      </c>
      <c r="F404" s="209" t="s">
        <v>914</v>
      </c>
      <c r="G404" s="210" t="s">
        <v>189</v>
      </c>
      <c r="H404" s="211">
        <v>14.206</v>
      </c>
      <c r="I404" s="212"/>
      <c r="J404" s="213">
        <f>ROUND(I404*H404,2)</f>
        <v>0</v>
      </c>
      <c r="K404" s="214"/>
      <c r="L404" s="46"/>
      <c r="M404" s="215" t="s">
        <v>19</v>
      </c>
      <c r="N404" s="216" t="s">
        <v>46</v>
      </c>
      <c r="O404" s="86"/>
      <c r="P404" s="217">
        <f>O404*H404</f>
        <v>0</v>
      </c>
      <c r="Q404" s="217">
        <v>0</v>
      </c>
      <c r="R404" s="217">
        <f>Q404*H404</f>
        <v>0</v>
      </c>
      <c r="S404" s="217">
        <v>0</v>
      </c>
      <c r="T404" s="218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19" t="s">
        <v>153</v>
      </c>
      <c r="AT404" s="219" t="s">
        <v>149</v>
      </c>
      <c r="AU404" s="219" t="s">
        <v>85</v>
      </c>
      <c r="AY404" s="19" t="s">
        <v>147</v>
      </c>
      <c r="BE404" s="220">
        <f>IF(N404="základní",J404,0)</f>
        <v>0</v>
      </c>
      <c r="BF404" s="220">
        <f>IF(N404="snížená",J404,0)</f>
        <v>0</v>
      </c>
      <c r="BG404" s="220">
        <f>IF(N404="zákl. přenesená",J404,0)</f>
        <v>0</v>
      </c>
      <c r="BH404" s="220">
        <f>IF(N404="sníž. přenesená",J404,0)</f>
        <v>0</v>
      </c>
      <c r="BI404" s="220">
        <f>IF(N404="nulová",J404,0)</f>
        <v>0</v>
      </c>
      <c r="BJ404" s="19" t="s">
        <v>83</v>
      </c>
      <c r="BK404" s="220">
        <f>ROUND(I404*H404,2)</f>
        <v>0</v>
      </c>
      <c r="BL404" s="19" t="s">
        <v>153</v>
      </c>
      <c r="BM404" s="219" t="s">
        <v>915</v>
      </c>
    </row>
    <row r="405" s="2" customFormat="1">
      <c r="A405" s="40"/>
      <c r="B405" s="41"/>
      <c r="C405" s="42"/>
      <c r="D405" s="221" t="s">
        <v>155</v>
      </c>
      <c r="E405" s="42"/>
      <c r="F405" s="222" t="s">
        <v>916</v>
      </c>
      <c r="G405" s="42"/>
      <c r="H405" s="42"/>
      <c r="I405" s="223"/>
      <c r="J405" s="42"/>
      <c r="K405" s="42"/>
      <c r="L405" s="46"/>
      <c r="M405" s="224"/>
      <c r="N405" s="225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155</v>
      </c>
      <c r="AU405" s="19" t="s">
        <v>85</v>
      </c>
    </row>
    <row r="406" s="2" customFormat="1" ht="44.25" customHeight="1">
      <c r="A406" s="40"/>
      <c r="B406" s="41"/>
      <c r="C406" s="207" t="s">
        <v>917</v>
      </c>
      <c r="D406" s="207" t="s">
        <v>149</v>
      </c>
      <c r="E406" s="208" t="s">
        <v>918</v>
      </c>
      <c r="F406" s="209" t="s">
        <v>919</v>
      </c>
      <c r="G406" s="210" t="s">
        <v>189</v>
      </c>
      <c r="H406" s="211">
        <v>643.86000000000001</v>
      </c>
      <c r="I406" s="212"/>
      <c r="J406" s="213">
        <f>ROUND(I406*H406,2)</f>
        <v>0</v>
      </c>
      <c r="K406" s="214"/>
      <c r="L406" s="46"/>
      <c r="M406" s="215" t="s">
        <v>19</v>
      </c>
      <c r="N406" s="216" t="s">
        <v>46</v>
      </c>
      <c r="O406" s="86"/>
      <c r="P406" s="217">
        <f>O406*H406</f>
        <v>0</v>
      </c>
      <c r="Q406" s="217">
        <v>0</v>
      </c>
      <c r="R406" s="217">
        <f>Q406*H406</f>
        <v>0</v>
      </c>
      <c r="S406" s="217">
        <v>0</v>
      </c>
      <c r="T406" s="218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9" t="s">
        <v>153</v>
      </c>
      <c r="AT406" s="219" t="s">
        <v>149</v>
      </c>
      <c r="AU406" s="219" t="s">
        <v>85</v>
      </c>
      <c r="AY406" s="19" t="s">
        <v>147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19" t="s">
        <v>83</v>
      </c>
      <c r="BK406" s="220">
        <f>ROUND(I406*H406,2)</f>
        <v>0</v>
      </c>
      <c r="BL406" s="19" t="s">
        <v>153</v>
      </c>
      <c r="BM406" s="219" t="s">
        <v>920</v>
      </c>
    </row>
    <row r="407" s="2" customFormat="1">
      <c r="A407" s="40"/>
      <c r="B407" s="41"/>
      <c r="C407" s="42"/>
      <c r="D407" s="221" t="s">
        <v>155</v>
      </c>
      <c r="E407" s="42"/>
      <c r="F407" s="222" t="s">
        <v>921</v>
      </c>
      <c r="G407" s="42"/>
      <c r="H407" s="42"/>
      <c r="I407" s="223"/>
      <c r="J407" s="42"/>
      <c r="K407" s="42"/>
      <c r="L407" s="46"/>
      <c r="M407" s="224"/>
      <c r="N407" s="225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155</v>
      </c>
      <c r="AU407" s="19" t="s">
        <v>85</v>
      </c>
    </row>
    <row r="408" s="14" customFormat="1">
      <c r="A408" s="14"/>
      <c r="B408" s="248"/>
      <c r="C408" s="249"/>
      <c r="D408" s="239" t="s">
        <v>217</v>
      </c>
      <c r="E408" s="250" t="s">
        <v>19</v>
      </c>
      <c r="F408" s="251" t="s">
        <v>922</v>
      </c>
      <c r="G408" s="249"/>
      <c r="H408" s="250" t="s">
        <v>19</v>
      </c>
      <c r="I408" s="252"/>
      <c r="J408" s="249"/>
      <c r="K408" s="249"/>
      <c r="L408" s="253"/>
      <c r="M408" s="254"/>
      <c r="N408" s="255"/>
      <c r="O408" s="255"/>
      <c r="P408" s="255"/>
      <c r="Q408" s="255"/>
      <c r="R408" s="255"/>
      <c r="S408" s="255"/>
      <c r="T408" s="25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7" t="s">
        <v>217</v>
      </c>
      <c r="AU408" s="257" t="s">
        <v>85</v>
      </c>
      <c r="AV408" s="14" t="s">
        <v>83</v>
      </c>
      <c r="AW408" s="14" t="s">
        <v>37</v>
      </c>
      <c r="AX408" s="14" t="s">
        <v>75</v>
      </c>
      <c r="AY408" s="257" t="s">
        <v>147</v>
      </c>
    </row>
    <row r="409" s="13" customFormat="1">
      <c r="A409" s="13"/>
      <c r="B409" s="237"/>
      <c r="C409" s="238"/>
      <c r="D409" s="239" t="s">
        <v>217</v>
      </c>
      <c r="E409" s="258" t="s">
        <v>19</v>
      </c>
      <c r="F409" s="240" t="s">
        <v>923</v>
      </c>
      <c r="G409" s="238"/>
      <c r="H409" s="241">
        <v>53.655000000000001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217</v>
      </c>
      <c r="AU409" s="247" t="s">
        <v>85</v>
      </c>
      <c r="AV409" s="13" t="s">
        <v>85</v>
      </c>
      <c r="AW409" s="13" t="s">
        <v>37</v>
      </c>
      <c r="AX409" s="13" t="s">
        <v>83</v>
      </c>
      <c r="AY409" s="247" t="s">
        <v>147</v>
      </c>
    </row>
    <row r="410" s="13" customFormat="1">
      <c r="A410" s="13"/>
      <c r="B410" s="237"/>
      <c r="C410" s="238"/>
      <c r="D410" s="239" t="s">
        <v>217</v>
      </c>
      <c r="E410" s="238"/>
      <c r="F410" s="240" t="s">
        <v>924</v>
      </c>
      <c r="G410" s="238"/>
      <c r="H410" s="241">
        <v>643.86000000000001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217</v>
      </c>
      <c r="AU410" s="247" t="s">
        <v>85</v>
      </c>
      <c r="AV410" s="13" t="s">
        <v>85</v>
      </c>
      <c r="AW410" s="13" t="s">
        <v>4</v>
      </c>
      <c r="AX410" s="13" t="s">
        <v>83</v>
      </c>
      <c r="AY410" s="247" t="s">
        <v>147</v>
      </c>
    </row>
    <row r="411" s="2" customFormat="1" ht="44.25" customHeight="1">
      <c r="A411" s="40"/>
      <c r="B411" s="41"/>
      <c r="C411" s="207" t="s">
        <v>925</v>
      </c>
      <c r="D411" s="207" t="s">
        <v>149</v>
      </c>
      <c r="E411" s="208" t="s">
        <v>926</v>
      </c>
      <c r="F411" s="209" t="s">
        <v>927</v>
      </c>
      <c r="G411" s="210" t="s">
        <v>189</v>
      </c>
      <c r="H411" s="211">
        <v>3.504</v>
      </c>
      <c r="I411" s="212"/>
      <c r="J411" s="213">
        <f>ROUND(I411*H411,2)</f>
        <v>0</v>
      </c>
      <c r="K411" s="214"/>
      <c r="L411" s="46"/>
      <c r="M411" s="215" t="s">
        <v>19</v>
      </c>
      <c r="N411" s="216" t="s">
        <v>46</v>
      </c>
      <c r="O411" s="86"/>
      <c r="P411" s="217">
        <f>O411*H411</f>
        <v>0</v>
      </c>
      <c r="Q411" s="217">
        <v>0</v>
      </c>
      <c r="R411" s="217">
        <f>Q411*H411</f>
        <v>0</v>
      </c>
      <c r="S411" s="217">
        <v>0</v>
      </c>
      <c r="T411" s="218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9" t="s">
        <v>153</v>
      </c>
      <c r="AT411" s="219" t="s">
        <v>149</v>
      </c>
      <c r="AU411" s="219" t="s">
        <v>85</v>
      </c>
      <c r="AY411" s="19" t="s">
        <v>147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19" t="s">
        <v>83</v>
      </c>
      <c r="BK411" s="220">
        <f>ROUND(I411*H411,2)</f>
        <v>0</v>
      </c>
      <c r="BL411" s="19" t="s">
        <v>153</v>
      </c>
      <c r="BM411" s="219" t="s">
        <v>928</v>
      </c>
    </row>
    <row r="412" s="2" customFormat="1">
      <c r="A412" s="40"/>
      <c r="B412" s="41"/>
      <c r="C412" s="42"/>
      <c r="D412" s="221" t="s">
        <v>155</v>
      </c>
      <c r="E412" s="42"/>
      <c r="F412" s="222" t="s">
        <v>929</v>
      </c>
      <c r="G412" s="42"/>
      <c r="H412" s="42"/>
      <c r="I412" s="223"/>
      <c r="J412" s="42"/>
      <c r="K412" s="42"/>
      <c r="L412" s="46"/>
      <c r="M412" s="224"/>
      <c r="N412" s="225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155</v>
      </c>
      <c r="AU412" s="19" t="s">
        <v>85</v>
      </c>
    </row>
    <row r="413" s="2" customFormat="1" ht="44.25" customHeight="1">
      <c r="A413" s="40"/>
      <c r="B413" s="41"/>
      <c r="C413" s="207" t="s">
        <v>930</v>
      </c>
      <c r="D413" s="207" t="s">
        <v>149</v>
      </c>
      <c r="E413" s="208" t="s">
        <v>931</v>
      </c>
      <c r="F413" s="209" t="s">
        <v>932</v>
      </c>
      <c r="G413" s="210" t="s">
        <v>189</v>
      </c>
      <c r="H413" s="211">
        <v>12.797000000000001</v>
      </c>
      <c r="I413" s="212"/>
      <c r="J413" s="213">
        <f>ROUND(I413*H413,2)</f>
        <v>0</v>
      </c>
      <c r="K413" s="214"/>
      <c r="L413" s="46"/>
      <c r="M413" s="215" t="s">
        <v>19</v>
      </c>
      <c r="N413" s="216" t="s">
        <v>46</v>
      </c>
      <c r="O413" s="86"/>
      <c r="P413" s="217">
        <f>O413*H413</f>
        <v>0</v>
      </c>
      <c r="Q413" s="217">
        <v>0</v>
      </c>
      <c r="R413" s="217">
        <f>Q413*H413</f>
        <v>0</v>
      </c>
      <c r="S413" s="217">
        <v>0</v>
      </c>
      <c r="T413" s="218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9" t="s">
        <v>153</v>
      </c>
      <c r="AT413" s="219" t="s">
        <v>149</v>
      </c>
      <c r="AU413" s="219" t="s">
        <v>85</v>
      </c>
      <c r="AY413" s="19" t="s">
        <v>147</v>
      </c>
      <c r="BE413" s="220">
        <f>IF(N413="základní",J413,0)</f>
        <v>0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19" t="s">
        <v>83</v>
      </c>
      <c r="BK413" s="220">
        <f>ROUND(I413*H413,2)</f>
        <v>0</v>
      </c>
      <c r="BL413" s="19" t="s">
        <v>153</v>
      </c>
      <c r="BM413" s="219" t="s">
        <v>933</v>
      </c>
    </row>
    <row r="414" s="2" customFormat="1">
      <c r="A414" s="40"/>
      <c r="B414" s="41"/>
      <c r="C414" s="42"/>
      <c r="D414" s="221" t="s">
        <v>155</v>
      </c>
      <c r="E414" s="42"/>
      <c r="F414" s="222" t="s">
        <v>934</v>
      </c>
      <c r="G414" s="42"/>
      <c r="H414" s="42"/>
      <c r="I414" s="223"/>
      <c r="J414" s="42"/>
      <c r="K414" s="42"/>
      <c r="L414" s="46"/>
      <c r="M414" s="224"/>
      <c r="N414" s="225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155</v>
      </c>
      <c r="AU414" s="19" t="s">
        <v>85</v>
      </c>
    </row>
    <row r="415" s="2" customFormat="1" ht="37.8" customHeight="1">
      <c r="A415" s="40"/>
      <c r="B415" s="41"/>
      <c r="C415" s="207" t="s">
        <v>935</v>
      </c>
      <c r="D415" s="207" t="s">
        <v>149</v>
      </c>
      <c r="E415" s="208" t="s">
        <v>936</v>
      </c>
      <c r="F415" s="209" t="s">
        <v>937</v>
      </c>
      <c r="G415" s="210" t="s">
        <v>189</v>
      </c>
      <c r="H415" s="211">
        <v>21.587</v>
      </c>
      <c r="I415" s="212"/>
      <c r="J415" s="213">
        <f>ROUND(I415*H415,2)</f>
        <v>0</v>
      </c>
      <c r="K415" s="214"/>
      <c r="L415" s="46"/>
      <c r="M415" s="215" t="s">
        <v>19</v>
      </c>
      <c r="N415" s="216" t="s">
        <v>46</v>
      </c>
      <c r="O415" s="86"/>
      <c r="P415" s="217">
        <f>O415*H415</f>
        <v>0</v>
      </c>
      <c r="Q415" s="217">
        <v>0</v>
      </c>
      <c r="R415" s="217">
        <f>Q415*H415</f>
        <v>0</v>
      </c>
      <c r="S415" s="217">
        <v>0</v>
      </c>
      <c r="T415" s="218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9" t="s">
        <v>153</v>
      </c>
      <c r="AT415" s="219" t="s">
        <v>149</v>
      </c>
      <c r="AU415" s="219" t="s">
        <v>85</v>
      </c>
      <c r="AY415" s="19" t="s">
        <v>147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19" t="s">
        <v>83</v>
      </c>
      <c r="BK415" s="220">
        <f>ROUND(I415*H415,2)</f>
        <v>0</v>
      </c>
      <c r="BL415" s="19" t="s">
        <v>153</v>
      </c>
      <c r="BM415" s="219" t="s">
        <v>938</v>
      </c>
    </row>
    <row r="416" s="2" customFormat="1">
      <c r="A416" s="40"/>
      <c r="B416" s="41"/>
      <c r="C416" s="42"/>
      <c r="D416" s="221" t="s">
        <v>155</v>
      </c>
      <c r="E416" s="42"/>
      <c r="F416" s="222" t="s">
        <v>939</v>
      </c>
      <c r="G416" s="42"/>
      <c r="H416" s="42"/>
      <c r="I416" s="223"/>
      <c r="J416" s="42"/>
      <c r="K416" s="42"/>
      <c r="L416" s="46"/>
      <c r="M416" s="224"/>
      <c r="N416" s="225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155</v>
      </c>
      <c r="AU416" s="19" t="s">
        <v>85</v>
      </c>
    </row>
    <row r="417" s="2" customFormat="1" ht="44.25" customHeight="1">
      <c r="A417" s="40"/>
      <c r="B417" s="41"/>
      <c r="C417" s="207" t="s">
        <v>940</v>
      </c>
      <c r="D417" s="207" t="s">
        <v>149</v>
      </c>
      <c r="E417" s="208" t="s">
        <v>941</v>
      </c>
      <c r="F417" s="209" t="s">
        <v>942</v>
      </c>
      <c r="G417" s="210" t="s">
        <v>189</v>
      </c>
      <c r="H417" s="211">
        <v>14.206</v>
      </c>
      <c r="I417" s="212"/>
      <c r="J417" s="213">
        <f>ROUND(I417*H417,2)</f>
        <v>0</v>
      </c>
      <c r="K417" s="214"/>
      <c r="L417" s="46"/>
      <c r="M417" s="215" t="s">
        <v>19</v>
      </c>
      <c r="N417" s="216" t="s">
        <v>46</v>
      </c>
      <c r="O417" s="86"/>
      <c r="P417" s="217">
        <f>O417*H417</f>
        <v>0</v>
      </c>
      <c r="Q417" s="217">
        <v>0</v>
      </c>
      <c r="R417" s="217">
        <f>Q417*H417</f>
        <v>0</v>
      </c>
      <c r="S417" s="217">
        <v>0</v>
      </c>
      <c r="T417" s="218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9" t="s">
        <v>153</v>
      </c>
      <c r="AT417" s="219" t="s">
        <v>149</v>
      </c>
      <c r="AU417" s="219" t="s">
        <v>85</v>
      </c>
      <c r="AY417" s="19" t="s">
        <v>147</v>
      </c>
      <c r="BE417" s="220">
        <f>IF(N417="základní",J417,0)</f>
        <v>0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19" t="s">
        <v>83</v>
      </c>
      <c r="BK417" s="220">
        <f>ROUND(I417*H417,2)</f>
        <v>0</v>
      </c>
      <c r="BL417" s="19" t="s">
        <v>153</v>
      </c>
      <c r="BM417" s="219" t="s">
        <v>943</v>
      </c>
    </row>
    <row r="418" s="2" customFormat="1">
      <c r="A418" s="40"/>
      <c r="B418" s="41"/>
      <c r="C418" s="42"/>
      <c r="D418" s="221" t="s">
        <v>155</v>
      </c>
      <c r="E418" s="42"/>
      <c r="F418" s="222" t="s">
        <v>944</v>
      </c>
      <c r="G418" s="42"/>
      <c r="H418" s="42"/>
      <c r="I418" s="223"/>
      <c r="J418" s="42"/>
      <c r="K418" s="42"/>
      <c r="L418" s="46"/>
      <c r="M418" s="224"/>
      <c r="N418" s="225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155</v>
      </c>
      <c r="AU418" s="19" t="s">
        <v>85</v>
      </c>
    </row>
    <row r="419" s="2" customFormat="1" ht="37.8" customHeight="1">
      <c r="A419" s="40"/>
      <c r="B419" s="41"/>
      <c r="C419" s="207" t="s">
        <v>945</v>
      </c>
      <c r="D419" s="207" t="s">
        <v>149</v>
      </c>
      <c r="E419" s="208" t="s">
        <v>946</v>
      </c>
      <c r="F419" s="209" t="s">
        <v>947</v>
      </c>
      <c r="G419" s="210" t="s">
        <v>189</v>
      </c>
      <c r="H419" s="211">
        <v>3.7789999999999999</v>
      </c>
      <c r="I419" s="212"/>
      <c r="J419" s="213">
        <f>ROUND(I419*H419,2)</f>
        <v>0</v>
      </c>
      <c r="K419" s="214"/>
      <c r="L419" s="46"/>
      <c r="M419" s="215" t="s">
        <v>19</v>
      </c>
      <c r="N419" s="216" t="s">
        <v>46</v>
      </c>
      <c r="O419" s="86"/>
      <c r="P419" s="217">
        <f>O419*H419</f>
        <v>0</v>
      </c>
      <c r="Q419" s="217">
        <v>0</v>
      </c>
      <c r="R419" s="217">
        <f>Q419*H419</f>
        <v>0</v>
      </c>
      <c r="S419" s="217">
        <v>0</v>
      </c>
      <c r="T419" s="218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9" t="s">
        <v>153</v>
      </c>
      <c r="AT419" s="219" t="s">
        <v>149</v>
      </c>
      <c r="AU419" s="219" t="s">
        <v>85</v>
      </c>
      <c r="AY419" s="19" t="s">
        <v>147</v>
      </c>
      <c r="BE419" s="220">
        <f>IF(N419="základní",J419,0)</f>
        <v>0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19" t="s">
        <v>83</v>
      </c>
      <c r="BK419" s="220">
        <f>ROUND(I419*H419,2)</f>
        <v>0</v>
      </c>
      <c r="BL419" s="19" t="s">
        <v>153</v>
      </c>
      <c r="BM419" s="219" t="s">
        <v>948</v>
      </c>
    </row>
    <row r="420" s="2" customFormat="1">
      <c r="A420" s="40"/>
      <c r="B420" s="41"/>
      <c r="C420" s="42"/>
      <c r="D420" s="221" t="s">
        <v>155</v>
      </c>
      <c r="E420" s="42"/>
      <c r="F420" s="222" t="s">
        <v>949</v>
      </c>
      <c r="G420" s="42"/>
      <c r="H420" s="42"/>
      <c r="I420" s="223"/>
      <c r="J420" s="42"/>
      <c r="K420" s="42"/>
      <c r="L420" s="46"/>
      <c r="M420" s="224"/>
      <c r="N420" s="225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155</v>
      </c>
      <c r="AU420" s="19" t="s">
        <v>85</v>
      </c>
    </row>
    <row r="421" s="12" customFormat="1" ht="22.8" customHeight="1">
      <c r="A421" s="12"/>
      <c r="B421" s="191"/>
      <c r="C421" s="192"/>
      <c r="D421" s="193" t="s">
        <v>74</v>
      </c>
      <c r="E421" s="205" t="s">
        <v>950</v>
      </c>
      <c r="F421" s="205" t="s">
        <v>951</v>
      </c>
      <c r="G421" s="192"/>
      <c r="H421" s="192"/>
      <c r="I421" s="195"/>
      <c r="J421" s="206">
        <f>BK421</f>
        <v>0</v>
      </c>
      <c r="K421" s="192"/>
      <c r="L421" s="197"/>
      <c r="M421" s="198"/>
      <c r="N421" s="199"/>
      <c r="O421" s="199"/>
      <c r="P421" s="200">
        <f>SUM(P422:P423)</f>
        <v>0</v>
      </c>
      <c r="Q421" s="199"/>
      <c r="R421" s="200">
        <f>SUM(R422:R423)</f>
        <v>0</v>
      </c>
      <c r="S421" s="199"/>
      <c r="T421" s="201">
        <f>SUM(T422:T423)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02" t="s">
        <v>83</v>
      </c>
      <c r="AT421" s="203" t="s">
        <v>74</v>
      </c>
      <c r="AU421" s="203" t="s">
        <v>83</v>
      </c>
      <c r="AY421" s="202" t="s">
        <v>147</v>
      </c>
      <c r="BK421" s="204">
        <f>SUM(BK422:BK423)</f>
        <v>0</v>
      </c>
    </row>
    <row r="422" s="2" customFormat="1" ht="55.5" customHeight="1">
      <c r="A422" s="40"/>
      <c r="B422" s="41"/>
      <c r="C422" s="207" t="s">
        <v>952</v>
      </c>
      <c r="D422" s="207" t="s">
        <v>149</v>
      </c>
      <c r="E422" s="208" t="s">
        <v>953</v>
      </c>
      <c r="F422" s="209" t="s">
        <v>954</v>
      </c>
      <c r="G422" s="210" t="s">
        <v>189</v>
      </c>
      <c r="H422" s="211">
        <v>41.106999999999999</v>
      </c>
      <c r="I422" s="212"/>
      <c r="J422" s="213">
        <f>ROUND(I422*H422,2)</f>
        <v>0</v>
      </c>
      <c r="K422" s="214"/>
      <c r="L422" s="46"/>
      <c r="M422" s="215" t="s">
        <v>19</v>
      </c>
      <c r="N422" s="216" t="s">
        <v>46</v>
      </c>
      <c r="O422" s="86"/>
      <c r="P422" s="217">
        <f>O422*H422</f>
        <v>0</v>
      </c>
      <c r="Q422" s="217">
        <v>0</v>
      </c>
      <c r="R422" s="217">
        <f>Q422*H422</f>
        <v>0</v>
      </c>
      <c r="S422" s="217">
        <v>0</v>
      </c>
      <c r="T422" s="218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9" t="s">
        <v>153</v>
      </c>
      <c r="AT422" s="219" t="s">
        <v>149</v>
      </c>
      <c r="AU422" s="219" t="s">
        <v>85</v>
      </c>
      <c r="AY422" s="19" t="s">
        <v>147</v>
      </c>
      <c r="BE422" s="220">
        <f>IF(N422="základní",J422,0)</f>
        <v>0</v>
      </c>
      <c r="BF422" s="220">
        <f>IF(N422="snížená",J422,0)</f>
        <v>0</v>
      </c>
      <c r="BG422" s="220">
        <f>IF(N422="zákl. přenesená",J422,0)</f>
        <v>0</v>
      </c>
      <c r="BH422" s="220">
        <f>IF(N422="sníž. přenesená",J422,0)</f>
        <v>0</v>
      </c>
      <c r="BI422" s="220">
        <f>IF(N422="nulová",J422,0)</f>
        <v>0</v>
      </c>
      <c r="BJ422" s="19" t="s">
        <v>83</v>
      </c>
      <c r="BK422" s="220">
        <f>ROUND(I422*H422,2)</f>
        <v>0</v>
      </c>
      <c r="BL422" s="19" t="s">
        <v>153</v>
      </c>
      <c r="BM422" s="219" t="s">
        <v>955</v>
      </c>
    </row>
    <row r="423" s="2" customFormat="1">
      <c r="A423" s="40"/>
      <c r="B423" s="41"/>
      <c r="C423" s="42"/>
      <c r="D423" s="221" t="s">
        <v>155</v>
      </c>
      <c r="E423" s="42"/>
      <c r="F423" s="222" t="s">
        <v>956</v>
      </c>
      <c r="G423" s="42"/>
      <c r="H423" s="42"/>
      <c r="I423" s="223"/>
      <c r="J423" s="42"/>
      <c r="K423" s="42"/>
      <c r="L423" s="46"/>
      <c r="M423" s="224"/>
      <c r="N423" s="225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155</v>
      </c>
      <c r="AU423" s="19" t="s">
        <v>85</v>
      </c>
    </row>
    <row r="424" s="12" customFormat="1" ht="25.92" customHeight="1">
      <c r="A424" s="12"/>
      <c r="B424" s="191"/>
      <c r="C424" s="192"/>
      <c r="D424" s="193" t="s">
        <v>74</v>
      </c>
      <c r="E424" s="194" t="s">
        <v>957</v>
      </c>
      <c r="F424" s="194" t="s">
        <v>958</v>
      </c>
      <c r="G424" s="192"/>
      <c r="H424" s="192"/>
      <c r="I424" s="195"/>
      <c r="J424" s="196">
        <f>BK424</f>
        <v>0</v>
      </c>
      <c r="K424" s="192"/>
      <c r="L424" s="197"/>
      <c r="M424" s="198"/>
      <c r="N424" s="199"/>
      <c r="O424" s="199"/>
      <c r="P424" s="200">
        <f>P425+P486+P515+P518+P528+P551+P575</f>
        <v>0</v>
      </c>
      <c r="Q424" s="199"/>
      <c r="R424" s="200">
        <f>R425+R486+R515+R518+R528+R551+R575</f>
        <v>4.9606913800000019</v>
      </c>
      <c r="S424" s="199"/>
      <c r="T424" s="201">
        <f>T425+T486+T515+T518+T528+T551+T575</f>
        <v>0.79361210000000004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2" t="s">
        <v>85</v>
      </c>
      <c r="AT424" s="203" t="s">
        <v>74</v>
      </c>
      <c r="AU424" s="203" t="s">
        <v>75</v>
      </c>
      <c r="AY424" s="202" t="s">
        <v>147</v>
      </c>
      <c r="BK424" s="204">
        <f>BK425+BK486+BK515+BK518+BK528+BK551+BK575</f>
        <v>0</v>
      </c>
    </row>
    <row r="425" s="12" customFormat="1" ht="22.8" customHeight="1">
      <c r="A425" s="12"/>
      <c r="B425" s="191"/>
      <c r="C425" s="192"/>
      <c r="D425" s="193" t="s">
        <v>74</v>
      </c>
      <c r="E425" s="205" t="s">
        <v>959</v>
      </c>
      <c r="F425" s="205" t="s">
        <v>960</v>
      </c>
      <c r="G425" s="192"/>
      <c r="H425" s="192"/>
      <c r="I425" s="195"/>
      <c r="J425" s="206">
        <f>BK425</f>
        <v>0</v>
      </c>
      <c r="K425" s="192"/>
      <c r="L425" s="197"/>
      <c r="M425" s="198"/>
      <c r="N425" s="199"/>
      <c r="O425" s="199"/>
      <c r="P425" s="200">
        <f>SUM(P426:P485)</f>
        <v>0</v>
      </c>
      <c r="Q425" s="199"/>
      <c r="R425" s="200">
        <f>SUM(R426:R485)</f>
        <v>0.49159176999999998</v>
      </c>
      <c r="S425" s="199"/>
      <c r="T425" s="201">
        <f>SUM(T426:T485)</f>
        <v>0.23631000000000002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2" t="s">
        <v>85</v>
      </c>
      <c r="AT425" s="203" t="s">
        <v>74</v>
      </c>
      <c r="AU425" s="203" t="s">
        <v>83</v>
      </c>
      <c r="AY425" s="202" t="s">
        <v>147</v>
      </c>
      <c r="BK425" s="204">
        <f>SUM(BK426:BK485)</f>
        <v>0</v>
      </c>
    </row>
    <row r="426" s="2" customFormat="1" ht="37.8" customHeight="1">
      <c r="A426" s="40"/>
      <c r="B426" s="41"/>
      <c r="C426" s="207" t="s">
        <v>961</v>
      </c>
      <c r="D426" s="207" t="s">
        <v>149</v>
      </c>
      <c r="E426" s="208" t="s">
        <v>962</v>
      </c>
      <c r="F426" s="209" t="s">
        <v>963</v>
      </c>
      <c r="G426" s="210" t="s">
        <v>159</v>
      </c>
      <c r="H426" s="211">
        <v>118.155</v>
      </c>
      <c r="I426" s="212"/>
      <c r="J426" s="213">
        <f>ROUND(I426*H426,2)</f>
        <v>0</v>
      </c>
      <c r="K426" s="214"/>
      <c r="L426" s="46"/>
      <c r="M426" s="215" t="s">
        <v>19</v>
      </c>
      <c r="N426" s="216" t="s">
        <v>46</v>
      </c>
      <c r="O426" s="86"/>
      <c r="P426" s="217">
        <f>O426*H426</f>
        <v>0</v>
      </c>
      <c r="Q426" s="217">
        <v>0</v>
      </c>
      <c r="R426" s="217">
        <f>Q426*H426</f>
        <v>0</v>
      </c>
      <c r="S426" s="217">
        <v>0.002</v>
      </c>
      <c r="T426" s="218">
        <f>S426*H426</f>
        <v>0.23631000000000002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9" t="s">
        <v>964</v>
      </c>
      <c r="AT426" s="219" t="s">
        <v>149</v>
      </c>
      <c r="AU426" s="219" t="s">
        <v>85</v>
      </c>
      <c r="AY426" s="19" t="s">
        <v>147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19" t="s">
        <v>83</v>
      </c>
      <c r="BK426" s="220">
        <f>ROUND(I426*H426,2)</f>
        <v>0</v>
      </c>
      <c r="BL426" s="19" t="s">
        <v>964</v>
      </c>
      <c r="BM426" s="219" t="s">
        <v>965</v>
      </c>
    </row>
    <row r="427" s="2" customFormat="1">
      <c r="A427" s="40"/>
      <c r="B427" s="41"/>
      <c r="C427" s="42"/>
      <c r="D427" s="221" t="s">
        <v>155</v>
      </c>
      <c r="E427" s="42"/>
      <c r="F427" s="222" t="s">
        <v>966</v>
      </c>
      <c r="G427" s="42"/>
      <c r="H427" s="42"/>
      <c r="I427" s="223"/>
      <c r="J427" s="42"/>
      <c r="K427" s="42"/>
      <c r="L427" s="46"/>
      <c r="M427" s="224"/>
      <c r="N427" s="225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155</v>
      </c>
      <c r="AU427" s="19" t="s">
        <v>85</v>
      </c>
    </row>
    <row r="428" s="14" customFormat="1">
      <c r="A428" s="14"/>
      <c r="B428" s="248"/>
      <c r="C428" s="249"/>
      <c r="D428" s="239" t="s">
        <v>217</v>
      </c>
      <c r="E428" s="250" t="s">
        <v>19</v>
      </c>
      <c r="F428" s="251" t="s">
        <v>967</v>
      </c>
      <c r="G428" s="249"/>
      <c r="H428" s="250" t="s">
        <v>19</v>
      </c>
      <c r="I428" s="252"/>
      <c r="J428" s="249"/>
      <c r="K428" s="249"/>
      <c r="L428" s="253"/>
      <c r="M428" s="254"/>
      <c r="N428" s="255"/>
      <c r="O428" s="255"/>
      <c r="P428" s="255"/>
      <c r="Q428" s="255"/>
      <c r="R428" s="255"/>
      <c r="S428" s="255"/>
      <c r="T428" s="25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7" t="s">
        <v>217</v>
      </c>
      <c r="AU428" s="257" t="s">
        <v>85</v>
      </c>
      <c r="AV428" s="14" t="s">
        <v>83</v>
      </c>
      <c r="AW428" s="14" t="s">
        <v>37</v>
      </c>
      <c r="AX428" s="14" t="s">
        <v>75</v>
      </c>
      <c r="AY428" s="257" t="s">
        <v>147</v>
      </c>
    </row>
    <row r="429" s="13" customFormat="1">
      <c r="A429" s="13"/>
      <c r="B429" s="237"/>
      <c r="C429" s="238"/>
      <c r="D429" s="239" t="s">
        <v>217</v>
      </c>
      <c r="E429" s="258" t="s">
        <v>19</v>
      </c>
      <c r="F429" s="240" t="s">
        <v>2188</v>
      </c>
      <c r="G429" s="238"/>
      <c r="H429" s="241">
        <v>118.155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217</v>
      </c>
      <c r="AU429" s="247" t="s">
        <v>85</v>
      </c>
      <c r="AV429" s="13" t="s">
        <v>85</v>
      </c>
      <c r="AW429" s="13" t="s">
        <v>37</v>
      </c>
      <c r="AX429" s="13" t="s">
        <v>83</v>
      </c>
      <c r="AY429" s="247" t="s">
        <v>147</v>
      </c>
    </row>
    <row r="430" s="2" customFormat="1" ht="49.05" customHeight="1">
      <c r="A430" s="40"/>
      <c r="B430" s="41"/>
      <c r="C430" s="207" t="s">
        <v>976</v>
      </c>
      <c r="D430" s="207" t="s">
        <v>149</v>
      </c>
      <c r="E430" s="208" t="s">
        <v>977</v>
      </c>
      <c r="F430" s="209" t="s">
        <v>978</v>
      </c>
      <c r="G430" s="210" t="s">
        <v>159</v>
      </c>
      <c r="H430" s="211">
        <v>4.7130000000000001</v>
      </c>
      <c r="I430" s="212"/>
      <c r="J430" s="213">
        <f>ROUND(I430*H430,2)</f>
        <v>0</v>
      </c>
      <c r="K430" s="214"/>
      <c r="L430" s="46"/>
      <c r="M430" s="215" t="s">
        <v>19</v>
      </c>
      <c r="N430" s="216" t="s">
        <v>46</v>
      </c>
      <c r="O430" s="86"/>
      <c r="P430" s="217">
        <f>O430*H430</f>
        <v>0</v>
      </c>
      <c r="Q430" s="217">
        <v>0</v>
      </c>
      <c r="R430" s="217">
        <f>Q430*H430</f>
        <v>0</v>
      </c>
      <c r="S430" s="217">
        <v>0</v>
      </c>
      <c r="T430" s="218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9" t="s">
        <v>964</v>
      </c>
      <c r="AT430" s="219" t="s">
        <v>149</v>
      </c>
      <c r="AU430" s="219" t="s">
        <v>85</v>
      </c>
      <c r="AY430" s="19" t="s">
        <v>147</v>
      </c>
      <c r="BE430" s="220">
        <f>IF(N430="základní",J430,0)</f>
        <v>0</v>
      </c>
      <c r="BF430" s="220">
        <f>IF(N430="snížená",J430,0)</f>
        <v>0</v>
      </c>
      <c r="BG430" s="220">
        <f>IF(N430="zákl. přenesená",J430,0)</f>
        <v>0</v>
      </c>
      <c r="BH430" s="220">
        <f>IF(N430="sníž. přenesená",J430,0)</f>
        <v>0</v>
      </c>
      <c r="BI430" s="220">
        <f>IF(N430="nulová",J430,0)</f>
        <v>0</v>
      </c>
      <c r="BJ430" s="19" t="s">
        <v>83</v>
      </c>
      <c r="BK430" s="220">
        <f>ROUND(I430*H430,2)</f>
        <v>0</v>
      </c>
      <c r="BL430" s="19" t="s">
        <v>964</v>
      </c>
      <c r="BM430" s="219" t="s">
        <v>979</v>
      </c>
    </row>
    <row r="431" s="2" customFormat="1">
      <c r="A431" s="40"/>
      <c r="B431" s="41"/>
      <c r="C431" s="42"/>
      <c r="D431" s="221" t="s">
        <v>155</v>
      </c>
      <c r="E431" s="42"/>
      <c r="F431" s="222" t="s">
        <v>980</v>
      </c>
      <c r="G431" s="42"/>
      <c r="H431" s="42"/>
      <c r="I431" s="223"/>
      <c r="J431" s="42"/>
      <c r="K431" s="42"/>
      <c r="L431" s="46"/>
      <c r="M431" s="224"/>
      <c r="N431" s="225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155</v>
      </c>
      <c r="AU431" s="19" t="s">
        <v>85</v>
      </c>
    </row>
    <row r="432" s="14" customFormat="1">
      <c r="A432" s="14"/>
      <c r="B432" s="248"/>
      <c r="C432" s="249"/>
      <c r="D432" s="239" t="s">
        <v>217</v>
      </c>
      <c r="E432" s="250" t="s">
        <v>19</v>
      </c>
      <c r="F432" s="251" t="s">
        <v>981</v>
      </c>
      <c r="G432" s="249"/>
      <c r="H432" s="250" t="s">
        <v>19</v>
      </c>
      <c r="I432" s="252"/>
      <c r="J432" s="249"/>
      <c r="K432" s="249"/>
      <c r="L432" s="253"/>
      <c r="M432" s="254"/>
      <c r="N432" s="255"/>
      <c r="O432" s="255"/>
      <c r="P432" s="255"/>
      <c r="Q432" s="255"/>
      <c r="R432" s="255"/>
      <c r="S432" s="255"/>
      <c r="T432" s="25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7" t="s">
        <v>217</v>
      </c>
      <c r="AU432" s="257" t="s">
        <v>85</v>
      </c>
      <c r="AV432" s="14" t="s">
        <v>83</v>
      </c>
      <c r="AW432" s="14" t="s">
        <v>37</v>
      </c>
      <c r="AX432" s="14" t="s">
        <v>75</v>
      </c>
      <c r="AY432" s="257" t="s">
        <v>147</v>
      </c>
    </row>
    <row r="433" s="14" customFormat="1">
      <c r="A433" s="14"/>
      <c r="B433" s="248"/>
      <c r="C433" s="249"/>
      <c r="D433" s="239" t="s">
        <v>217</v>
      </c>
      <c r="E433" s="250" t="s">
        <v>19</v>
      </c>
      <c r="F433" s="251" t="s">
        <v>295</v>
      </c>
      <c r="G433" s="249"/>
      <c r="H433" s="250" t="s">
        <v>19</v>
      </c>
      <c r="I433" s="252"/>
      <c r="J433" s="249"/>
      <c r="K433" s="249"/>
      <c r="L433" s="253"/>
      <c r="M433" s="254"/>
      <c r="N433" s="255"/>
      <c r="O433" s="255"/>
      <c r="P433" s="255"/>
      <c r="Q433" s="255"/>
      <c r="R433" s="255"/>
      <c r="S433" s="255"/>
      <c r="T433" s="25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7" t="s">
        <v>217</v>
      </c>
      <c r="AU433" s="257" t="s">
        <v>85</v>
      </c>
      <c r="AV433" s="14" t="s">
        <v>83</v>
      </c>
      <c r="AW433" s="14" t="s">
        <v>37</v>
      </c>
      <c r="AX433" s="14" t="s">
        <v>75</v>
      </c>
      <c r="AY433" s="257" t="s">
        <v>147</v>
      </c>
    </row>
    <row r="434" s="13" customFormat="1">
      <c r="A434" s="13"/>
      <c r="B434" s="237"/>
      <c r="C434" s="238"/>
      <c r="D434" s="239" t="s">
        <v>217</v>
      </c>
      <c r="E434" s="258" t="s">
        <v>19</v>
      </c>
      <c r="F434" s="240" t="s">
        <v>2189</v>
      </c>
      <c r="G434" s="238"/>
      <c r="H434" s="241">
        <v>4.7130000000000001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217</v>
      </c>
      <c r="AU434" s="247" t="s">
        <v>85</v>
      </c>
      <c r="AV434" s="13" t="s">
        <v>85</v>
      </c>
      <c r="AW434" s="13" t="s">
        <v>37</v>
      </c>
      <c r="AX434" s="13" t="s">
        <v>75</v>
      </c>
      <c r="AY434" s="247" t="s">
        <v>147</v>
      </c>
    </row>
    <row r="435" s="15" customFormat="1">
      <c r="A435" s="15"/>
      <c r="B435" s="259"/>
      <c r="C435" s="260"/>
      <c r="D435" s="239" t="s">
        <v>217</v>
      </c>
      <c r="E435" s="261" t="s">
        <v>19</v>
      </c>
      <c r="F435" s="262" t="s">
        <v>233</v>
      </c>
      <c r="G435" s="260"/>
      <c r="H435" s="263">
        <v>4.7130000000000001</v>
      </c>
      <c r="I435" s="264"/>
      <c r="J435" s="260"/>
      <c r="K435" s="260"/>
      <c r="L435" s="265"/>
      <c r="M435" s="266"/>
      <c r="N435" s="267"/>
      <c r="O435" s="267"/>
      <c r="P435" s="267"/>
      <c r="Q435" s="267"/>
      <c r="R435" s="267"/>
      <c r="S435" s="267"/>
      <c r="T435" s="268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9" t="s">
        <v>217</v>
      </c>
      <c r="AU435" s="269" t="s">
        <v>85</v>
      </c>
      <c r="AV435" s="15" t="s">
        <v>153</v>
      </c>
      <c r="AW435" s="15" t="s">
        <v>37</v>
      </c>
      <c r="AX435" s="15" t="s">
        <v>83</v>
      </c>
      <c r="AY435" s="269" t="s">
        <v>147</v>
      </c>
    </row>
    <row r="436" s="2" customFormat="1" ht="24.15" customHeight="1">
      <c r="A436" s="40"/>
      <c r="B436" s="41"/>
      <c r="C436" s="226" t="s">
        <v>983</v>
      </c>
      <c r="D436" s="226" t="s">
        <v>212</v>
      </c>
      <c r="E436" s="227" t="s">
        <v>984</v>
      </c>
      <c r="F436" s="228" t="s">
        <v>985</v>
      </c>
      <c r="G436" s="229" t="s">
        <v>159</v>
      </c>
      <c r="H436" s="230">
        <v>5.4930000000000003</v>
      </c>
      <c r="I436" s="231"/>
      <c r="J436" s="232">
        <f>ROUND(I436*H436,2)</f>
        <v>0</v>
      </c>
      <c r="K436" s="233"/>
      <c r="L436" s="234"/>
      <c r="M436" s="235" t="s">
        <v>19</v>
      </c>
      <c r="N436" s="236" t="s">
        <v>46</v>
      </c>
      <c r="O436" s="86"/>
      <c r="P436" s="217">
        <f>O436*H436</f>
        <v>0</v>
      </c>
      <c r="Q436" s="217">
        <v>0.0020999999999999999</v>
      </c>
      <c r="R436" s="217">
        <f>Q436*H436</f>
        <v>0.0115353</v>
      </c>
      <c r="S436" s="217">
        <v>0</v>
      </c>
      <c r="T436" s="218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9" t="s">
        <v>986</v>
      </c>
      <c r="AT436" s="219" t="s">
        <v>212</v>
      </c>
      <c r="AU436" s="219" t="s">
        <v>85</v>
      </c>
      <c r="AY436" s="19" t="s">
        <v>147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19" t="s">
        <v>83</v>
      </c>
      <c r="BK436" s="220">
        <f>ROUND(I436*H436,2)</f>
        <v>0</v>
      </c>
      <c r="BL436" s="19" t="s">
        <v>964</v>
      </c>
      <c r="BM436" s="219" t="s">
        <v>987</v>
      </c>
    </row>
    <row r="437" s="13" customFormat="1">
      <c r="A437" s="13"/>
      <c r="B437" s="237"/>
      <c r="C437" s="238"/>
      <c r="D437" s="239" t="s">
        <v>217</v>
      </c>
      <c r="E437" s="238"/>
      <c r="F437" s="240" t="s">
        <v>2190</v>
      </c>
      <c r="G437" s="238"/>
      <c r="H437" s="241">
        <v>5.4930000000000003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217</v>
      </c>
      <c r="AU437" s="247" t="s">
        <v>85</v>
      </c>
      <c r="AV437" s="13" t="s">
        <v>85</v>
      </c>
      <c r="AW437" s="13" t="s">
        <v>4</v>
      </c>
      <c r="AX437" s="13" t="s">
        <v>83</v>
      </c>
      <c r="AY437" s="247" t="s">
        <v>147</v>
      </c>
    </row>
    <row r="438" s="2" customFormat="1" ht="55.5" customHeight="1">
      <c r="A438" s="40"/>
      <c r="B438" s="41"/>
      <c r="C438" s="207" t="s">
        <v>989</v>
      </c>
      <c r="D438" s="207" t="s">
        <v>149</v>
      </c>
      <c r="E438" s="208" t="s">
        <v>990</v>
      </c>
      <c r="F438" s="209" t="s">
        <v>991</v>
      </c>
      <c r="G438" s="210" t="s">
        <v>772</v>
      </c>
      <c r="H438" s="211">
        <v>2</v>
      </c>
      <c r="I438" s="212"/>
      <c r="J438" s="213">
        <f>ROUND(I438*H438,2)</f>
        <v>0</v>
      </c>
      <c r="K438" s="214"/>
      <c r="L438" s="46"/>
      <c r="M438" s="215" t="s">
        <v>19</v>
      </c>
      <c r="N438" s="216" t="s">
        <v>46</v>
      </c>
      <c r="O438" s="86"/>
      <c r="P438" s="217">
        <f>O438*H438</f>
        <v>0</v>
      </c>
      <c r="Q438" s="217">
        <v>0.0074999999999999997</v>
      </c>
      <c r="R438" s="217">
        <f>Q438*H438</f>
        <v>0.014999999999999999</v>
      </c>
      <c r="S438" s="217">
        <v>0</v>
      </c>
      <c r="T438" s="218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9" t="s">
        <v>964</v>
      </c>
      <c r="AT438" s="219" t="s">
        <v>149</v>
      </c>
      <c r="AU438" s="219" t="s">
        <v>85</v>
      </c>
      <c r="AY438" s="19" t="s">
        <v>147</v>
      </c>
      <c r="BE438" s="220">
        <f>IF(N438="základní",J438,0)</f>
        <v>0</v>
      </c>
      <c r="BF438" s="220">
        <f>IF(N438="snížená",J438,0)</f>
        <v>0</v>
      </c>
      <c r="BG438" s="220">
        <f>IF(N438="zákl. přenesená",J438,0)</f>
        <v>0</v>
      </c>
      <c r="BH438" s="220">
        <f>IF(N438="sníž. přenesená",J438,0)</f>
        <v>0</v>
      </c>
      <c r="BI438" s="220">
        <f>IF(N438="nulová",J438,0)</f>
        <v>0</v>
      </c>
      <c r="BJ438" s="19" t="s">
        <v>83</v>
      </c>
      <c r="BK438" s="220">
        <f>ROUND(I438*H438,2)</f>
        <v>0</v>
      </c>
      <c r="BL438" s="19" t="s">
        <v>964</v>
      </c>
      <c r="BM438" s="219" t="s">
        <v>992</v>
      </c>
    </row>
    <row r="439" s="2" customFormat="1">
      <c r="A439" s="40"/>
      <c r="B439" s="41"/>
      <c r="C439" s="42"/>
      <c r="D439" s="221" t="s">
        <v>155</v>
      </c>
      <c r="E439" s="42"/>
      <c r="F439" s="222" t="s">
        <v>993</v>
      </c>
      <c r="G439" s="42"/>
      <c r="H439" s="42"/>
      <c r="I439" s="223"/>
      <c r="J439" s="42"/>
      <c r="K439" s="42"/>
      <c r="L439" s="46"/>
      <c r="M439" s="224"/>
      <c r="N439" s="225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155</v>
      </c>
      <c r="AU439" s="19" t="s">
        <v>85</v>
      </c>
    </row>
    <row r="440" s="14" customFormat="1">
      <c r="A440" s="14"/>
      <c r="B440" s="248"/>
      <c r="C440" s="249"/>
      <c r="D440" s="239" t="s">
        <v>217</v>
      </c>
      <c r="E440" s="250" t="s">
        <v>19</v>
      </c>
      <c r="F440" s="251" t="s">
        <v>995</v>
      </c>
      <c r="G440" s="249"/>
      <c r="H440" s="250" t="s">
        <v>19</v>
      </c>
      <c r="I440" s="252"/>
      <c r="J440" s="249"/>
      <c r="K440" s="249"/>
      <c r="L440" s="253"/>
      <c r="M440" s="254"/>
      <c r="N440" s="255"/>
      <c r="O440" s="255"/>
      <c r="P440" s="255"/>
      <c r="Q440" s="255"/>
      <c r="R440" s="255"/>
      <c r="S440" s="255"/>
      <c r="T440" s="25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7" t="s">
        <v>217</v>
      </c>
      <c r="AU440" s="257" t="s">
        <v>85</v>
      </c>
      <c r="AV440" s="14" t="s">
        <v>83</v>
      </c>
      <c r="AW440" s="14" t="s">
        <v>37</v>
      </c>
      <c r="AX440" s="14" t="s">
        <v>75</v>
      </c>
      <c r="AY440" s="257" t="s">
        <v>147</v>
      </c>
    </row>
    <row r="441" s="13" customFormat="1">
      <c r="A441" s="13"/>
      <c r="B441" s="237"/>
      <c r="C441" s="238"/>
      <c r="D441" s="239" t="s">
        <v>217</v>
      </c>
      <c r="E441" s="258" t="s">
        <v>19</v>
      </c>
      <c r="F441" s="240" t="s">
        <v>85</v>
      </c>
      <c r="G441" s="238"/>
      <c r="H441" s="241">
        <v>2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217</v>
      </c>
      <c r="AU441" s="247" t="s">
        <v>85</v>
      </c>
      <c r="AV441" s="13" t="s">
        <v>85</v>
      </c>
      <c r="AW441" s="13" t="s">
        <v>37</v>
      </c>
      <c r="AX441" s="13" t="s">
        <v>75</v>
      </c>
      <c r="AY441" s="247" t="s">
        <v>147</v>
      </c>
    </row>
    <row r="442" s="15" customFormat="1">
      <c r="A442" s="15"/>
      <c r="B442" s="259"/>
      <c r="C442" s="260"/>
      <c r="D442" s="239" t="s">
        <v>217</v>
      </c>
      <c r="E442" s="261" t="s">
        <v>19</v>
      </c>
      <c r="F442" s="262" t="s">
        <v>233</v>
      </c>
      <c r="G442" s="260"/>
      <c r="H442" s="263">
        <v>2</v>
      </c>
      <c r="I442" s="264"/>
      <c r="J442" s="260"/>
      <c r="K442" s="260"/>
      <c r="L442" s="265"/>
      <c r="M442" s="266"/>
      <c r="N442" s="267"/>
      <c r="O442" s="267"/>
      <c r="P442" s="267"/>
      <c r="Q442" s="267"/>
      <c r="R442" s="267"/>
      <c r="S442" s="267"/>
      <c r="T442" s="268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9" t="s">
        <v>217</v>
      </c>
      <c r="AU442" s="269" t="s">
        <v>85</v>
      </c>
      <c r="AV442" s="15" t="s">
        <v>153</v>
      </c>
      <c r="AW442" s="15" t="s">
        <v>37</v>
      </c>
      <c r="AX442" s="15" t="s">
        <v>83</v>
      </c>
      <c r="AY442" s="269" t="s">
        <v>147</v>
      </c>
    </row>
    <row r="443" s="2" customFormat="1" ht="24.15" customHeight="1">
      <c r="A443" s="40"/>
      <c r="B443" s="41"/>
      <c r="C443" s="226" t="s">
        <v>997</v>
      </c>
      <c r="D443" s="226" t="s">
        <v>212</v>
      </c>
      <c r="E443" s="227" t="s">
        <v>998</v>
      </c>
      <c r="F443" s="228" t="s">
        <v>999</v>
      </c>
      <c r="G443" s="229" t="s">
        <v>772</v>
      </c>
      <c r="H443" s="230">
        <v>2</v>
      </c>
      <c r="I443" s="231"/>
      <c r="J443" s="232">
        <f>ROUND(I443*H443,2)</f>
        <v>0</v>
      </c>
      <c r="K443" s="233"/>
      <c r="L443" s="234"/>
      <c r="M443" s="235" t="s">
        <v>19</v>
      </c>
      <c r="N443" s="236" t="s">
        <v>46</v>
      </c>
      <c r="O443" s="86"/>
      <c r="P443" s="217">
        <f>O443*H443</f>
        <v>0</v>
      </c>
      <c r="Q443" s="217">
        <v>0.00023000000000000001</v>
      </c>
      <c r="R443" s="217">
        <f>Q443*H443</f>
        <v>0.00046000000000000001</v>
      </c>
      <c r="S443" s="217">
        <v>0</v>
      </c>
      <c r="T443" s="218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9" t="s">
        <v>986</v>
      </c>
      <c r="AT443" s="219" t="s">
        <v>212</v>
      </c>
      <c r="AU443" s="219" t="s">
        <v>85</v>
      </c>
      <c r="AY443" s="19" t="s">
        <v>147</v>
      </c>
      <c r="BE443" s="220">
        <f>IF(N443="základní",J443,0)</f>
        <v>0</v>
      </c>
      <c r="BF443" s="220">
        <f>IF(N443="snížená",J443,0)</f>
        <v>0</v>
      </c>
      <c r="BG443" s="220">
        <f>IF(N443="zákl. přenesená",J443,0)</f>
        <v>0</v>
      </c>
      <c r="BH443" s="220">
        <f>IF(N443="sníž. přenesená",J443,0)</f>
        <v>0</v>
      </c>
      <c r="BI443" s="220">
        <f>IF(N443="nulová",J443,0)</f>
        <v>0</v>
      </c>
      <c r="BJ443" s="19" t="s">
        <v>83</v>
      </c>
      <c r="BK443" s="220">
        <f>ROUND(I443*H443,2)</f>
        <v>0</v>
      </c>
      <c r="BL443" s="19" t="s">
        <v>964</v>
      </c>
      <c r="BM443" s="219" t="s">
        <v>1000</v>
      </c>
    </row>
    <row r="444" s="2" customFormat="1" ht="37.8" customHeight="1">
      <c r="A444" s="40"/>
      <c r="B444" s="41"/>
      <c r="C444" s="207" t="s">
        <v>1005</v>
      </c>
      <c r="D444" s="207" t="s">
        <v>149</v>
      </c>
      <c r="E444" s="208" t="s">
        <v>1006</v>
      </c>
      <c r="F444" s="209" t="s">
        <v>1007</v>
      </c>
      <c r="G444" s="210" t="s">
        <v>278</v>
      </c>
      <c r="H444" s="211">
        <v>15.710000000000001</v>
      </c>
      <c r="I444" s="212"/>
      <c r="J444" s="213">
        <f>ROUND(I444*H444,2)</f>
        <v>0</v>
      </c>
      <c r="K444" s="214"/>
      <c r="L444" s="46"/>
      <c r="M444" s="215" t="s">
        <v>19</v>
      </c>
      <c r="N444" s="216" t="s">
        <v>46</v>
      </c>
      <c r="O444" s="86"/>
      <c r="P444" s="217">
        <f>O444*H444</f>
        <v>0</v>
      </c>
      <c r="Q444" s="217">
        <v>0.00059999999999999995</v>
      </c>
      <c r="R444" s="217">
        <f>Q444*H444</f>
        <v>0.0094260000000000004</v>
      </c>
      <c r="S444" s="217">
        <v>0</v>
      </c>
      <c r="T444" s="218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9" t="s">
        <v>964</v>
      </c>
      <c r="AT444" s="219" t="s">
        <v>149</v>
      </c>
      <c r="AU444" s="219" t="s">
        <v>85</v>
      </c>
      <c r="AY444" s="19" t="s">
        <v>147</v>
      </c>
      <c r="BE444" s="220">
        <f>IF(N444="základní",J444,0)</f>
        <v>0</v>
      </c>
      <c r="BF444" s="220">
        <f>IF(N444="snížená",J444,0)</f>
        <v>0</v>
      </c>
      <c r="BG444" s="220">
        <f>IF(N444="zákl. přenesená",J444,0)</f>
        <v>0</v>
      </c>
      <c r="BH444" s="220">
        <f>IF(N444="sníž. přenesená",J444,0)</f>
        <v>0</v>
      </c>
      <c r="BI444" s="220">
        <f>IF(N444="nulová",J444,0)</f>
        <v>0</v>
      </c>
      <c r="BJ444" s="19" t="s">
        <v>83</v>
      </c>
      <c r="BK444" s="220">
        <f>ROUND(I444*H444,2)</f>
        <v>0</v>
      </c>
      <c r="BL444" s="19" t="s">
        <v>964</v>
      </c>
      <c r="BM444" s="219" t="s">
        <v>1008</v>
      </c>
    </row>
    <row r="445" s="2" customFormat="1">
      <c r="A445" s="40"/>
      <c r="B445" s="41"/>
      <c r="C445" s="42"/>
      <c r="D445" s="221" t="s">
        <v>155</v>
      </c>
      <c r="E445" s="42"/>
      <c r="F445" s="222" t="s">
        <v>1009</v>
      </c>
      <c r="G445" s="42"/>
      <c r="H445" s="42"/>
      <c r="I445" s="223"/>
      <c r="J445" s="42"/>
      <c r="K445" s="42"/>
      <c r="L445" s="46"/>
      <c r="M445" s="224"/>
      <c r="N445" s="225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155</v>
      </c>
      <c r="AU445" s="19" t="s">
        <v>85</v>
      </c>
    </row>
    <row r="446" s="14" customFormat="1">
      <c r="A446" s="14"/>
      <c r="B446" s="248"/>
      <c r="C446" s="249"/>
      <c r="D446" s="239" t="s">
        <v>217</v>
      </c>
      <c r="E446" s="250" t="s">
        <v>19</v>
      </c>
      <c r="F446" s="251" t="s">
        <v>295</v>
      </c>
      <c r="G446" s="249"/>
      <c r="H446" s="250" t="s">
        <v>19</v>
      </c>
      <c r="I446" s="252"/>
      <c r="J446" s="249"/>
      <c r="K446" s="249"/>
      <c r="L446" s="253"/>
      <c r="M446" s="254"/>
      <c r="N446" s="255"/>
      <c r="O446" s="255"/>
      <c r="P446" s="255"/>
      <c r="Q446" s="255"/>
      <c r="R446" s="255"/>
      <c r="S446" s="255"/>
      <c r="T446" s="25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7" t="s">
        <v>217</v>
      </c>
      <c r="AU446" s="257" t="s">
        <v>85</v>
      </c>
      <c r="AV446" s="14" t="s">
        <v>83</v>
      </c>
      <c r="AW446" s="14" t="s">
        <v>37</v>
      </c>
      <c r="AX446" s="14" t="s">
        <v>75</v>
      </c>
      <c r="AY446" s="257" t="s">
        <v>147</v>
      </c>
    </row>
    <row r="447" s="13" customFormat="1">
      <c r="A447" s="13"/>
      <c r="B447" s="237"/>
      <c r="C447" s="238"/>
      <c r="D447" s="239" t="s">
        <v>217</v>
      </c>
      <c r="E447" s="258" t="s">
        <v>19</v>
      </c>
      <c r="F447" s="240" t="s">
        <v>2191</v>
      </c>
      <c r="G447" s="238"/>
      <c r="H447" s="241">
        <v>15.710000000000001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217</v>
      </c>
      <c r="AU447" s="247" t="s">
        <v>85</v>
      </c>
      <c r="AV447" s="13" t="s">
        <v>85</v>
      </c>
      <c r="AW447" s="13" t="s">
        <v>37</v>
      </c>
      <c r="AX447" s="13" t="s">
        <v>75</v>
      </c>
      <c r="AY447" s="247" t="s">
        <v>147</v>
      </c>
    </row>
    <row r="448" s="15" customFormat="1">
      <c r="A448" s="15"/>
      <c r="B448" s="259"/>
      <c r="C448" s="260"/>
      <c r="D448" s="239" t="s">
        <v>217</v>
      </c>
      <c r="E448" s="261" t="s">
        <v>19</v>
      </c>
      <c r="F448" s="262" t="s">
        <v>233</v>
      </c>
      <c r="G448" s="260"/>
      <c r="H448" s="263">
        <v>15.710000000000001</v>
      </c>
      <c r="I448" s="264"/>
      <c r="J448" s="260"/>
      <c r="K448" s="260"/>
      <c r="L448" s="265"/>
      <c r="M448" s="266"/>
      <c r="N448" s="267"/>
      <c r="O448" s="267"/>
      <c r="P448" s="267"/>
      <c r="Q448" s="267"/>
      <c r="R448" s="267"/>
      <c r="S448" s="267"/>
      <c r="T448" s="268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9" t="s">
        <v>217</v>
      </c>
      <c r="AU448" s="269" t="s">
        <v>85</v>
      </c>
      <c r="AV448" s="15" t="s">
        <v>153</v>
      </c>
      <c r="AW448" s="15" t="s">
        <v>37</v>
      </c>
      <c r="AX448" s="15" t="s">
        <v>83</v>
      </c>
      <c r="AY448" s="269" t="s">
        <v>147</v>
      </c>
    </row>
    <row r="449" s="2" customFormat="1" ht="37.8" customHeight="1">
      <c r="A449" s="40"/>
      <c r="B449" s="41"/>
      <c r="C449" s="207" t="s">
        <v>1011</v>
      </c>
      <c r="D449" s="207" t="s">
        <v>149</v>
      </c>
      <c r="E449" s="208" t="s">
        <v>1012</v>
      </c>
      <c r="F449" s="209" t="s">
        <v>1013</v>
      </c>
      <c r="G449" s="210" t="s">
        <v>278</v>
      </c>
      <c r="H449" s="211">
        <v>15.710000000000001</v>
      </c>
      <c r="I449" s="212"/>
      <c r="J449" s="213">
        <f>ROUND(I449*H449,2)</f>
        <v>0</v>
      </c>
      <c r="K449" s="214"/>
      <c r="L449" s="46"/>
      <c r="M449" s="215" t="s">
        <v>19</v>
      </c>
      <c r="N449" s="216" t="s">
        <v>46</v>
      </c>
      <c r="O449" s="86"/>
      <c r="P449" s="217">
        <f>O449*H449</f>
        <v>0</v>
      </c>
      <c r="Q449" s="217">
        <v>0.00059999999999999995</v>
      </c>
      <c r="R449" s="217">
        <f>Q449*H449</f>
        <v>0.0094260000000000004</v>
      </c>
      <c r="S449" s="217">
        <v>0</v>
      </c>
      <c r="T449" s="218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9" t="s">
        <v>964</v>
      </c>
      <c r="AT449" s="219" t="s">
        <v>149</v>
      </c>
      <c r="AU449" s="219" t="s">
        <v>85</v>
      </c>
      <c r="AY449" s="19" t="s">
        <v>147</v>
      </c>
      <c r="BE449" s="220">
        <f>IF(N449="základní",J449,0)</f>
        <v>0</v>
      </c>
      <c r="BF449" s="220">
        <f>IF(N449="snížená",J449,0)</f>
        <v>0</v>
      </c>
      <c r="BG449" s="220">
        <f>IF(N449="zákl. přenesená",J449,0)</f>
        <v>0</v>
      </c>
      <c r="BH449" s="220">
        <f>IF(N449="sníž. přenesená",J449,0)</f>
        <v>0</v>
      </c>
      <c r="BI449" s="220">
        <f>IF(N449="nulová",J449,0)</f>
        <v>0</v>
      </c>
      <c r="BJ449" s="19" t="s">
        <v>83</v>
      </c>
      <c r="BK449" s="220">
        <f>ROUND(I449*H449,2)</f>
        <v>0</v>
      </c>
      <c r="BL449" s="19" t="s">
        <v>964</v>
      </c>
      <c r="BM449" s="219" t="s">
        <v>1014</v>
      </c>
    </row>
    <row r="450" s="2" customFormat="1">
      <c r="A450" s="40"/>
      <c r="B450" s="41"/>
      <c r="C450" s="42"/>
      <c r="D450" s="221" t="s">
        <v>155</v>
      </c>
      <c r="E450" s="42"/>
      <c r="F450" s="222" t="s">
        <v>1015</v>
      </c>
      <c r="G450" s="42"/>
      <c r="H450" s="42"/>
      <c r="I450" s="223"/>
      <c r="J450" s="42"/>
      <c r="K450" s="42"/>
      <c r="L450" s="46"/>
      <c r="M450" s="224"/>
      <c r="N450" s="225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155</v>
      </c>
      <c r="AU450" s="19" t="s">
        <v>85</v>
      </c>
    </row>
    <row r="451" s="14" customFormat="1">
      <c r="A451" s="14"/>
      <c r="B451" s="248"/>
      <c r="C451" s="249"/>
      <c r="D451" s="239" t="s">
        <v>217</v>
      </c>
      <c r="E451" s="250" t="s">
        <v>19</v>
      </c>
      <c r="F451" s="251" t="s">
        <v>295</v>
      </c>
      <c r="G451" s="249"/>
      <c r="H451" s="250" t="s">
        <v>19</v>
      </c>
      <c r="I451" s="252"/>
      <c r="J451" s="249"/>
      <c r="K451" s="249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217</v>
      </c>
      <c r="AU451" s="257" t="s">
        <v>85</v>
      </c>
      <c r="AV451" s="14" t="s">
        <v>83</v>
      </c>
      <c r="AW451" s="14" t="s">
        <v>37</v>
      </c>
      <c r="AX451" s="14" t="s">
        <v>75</v>
      </c>
      <c r="AY451" s="257" t="s">
        <v>147</v>
      </c>
    </row>
    <row r="452" s="13" customFormat="1">
      <c r="A452" s="13"/>
      <c r="B452" s="237"/>
      <c r="C452" s="238"/>
      <c r="D452" s="239" t="s">
        <v>217</v>
      </c>
      <c r="E452" s="258" t="s">
        <v>19</v>
      </c>
      <c r="F452" s="240" t="s">
        <v>2159</v>
      </c>
      <c r="G452" s="238"/>
      <c r="H452" s="241">
        <v>15.710000000000001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217</v>
      </c>
      <c r="AU452" s="247" t="s">
        <v>85</v>
      </c>
      <c r="AV452" s="13" t="s">
        <v>85</v>
      </c>
      <c r="AW452" s="13" t="s">
        <v>37</v>
      </c>
      <c r="AX452" s="13" t="s">
        <v>75</v>
      </c>
      <c r="AY452" s="247" t="s">
        <v>147</v>
      </c>
    </row>
    <row r="453" s="15" customFormat="1">
      <c r="A453" s="15"/>
      <c r="B453" s="259"/>
      <c r="C453" s="260"/>
      <c r="D453" s="239" t="s">
        <v>217</v>
      </c>
      <c r="E453" s="261" t="s">
        <v>19</v>
      </c>
      <c r="F453" s="262" t="s">
        <v>233</v>
      </c>
      <c r="G453" s="260"/>
      <c r="H453" s="263">
        <v>15.710000000000001</v>
      </c>
      <c r="I453" s="264"/>
      <c r="J453" s="260"/>
      <c r="K453" s="260"/>
      <c r="L453" s="265"/>
      <c r="M453" s="266"/>
      <c r="N453" s="267"/>
      <c r="O453" s="267"/>
      <c r="P453" s="267"/>
      <c r="Q453" s="267"/>
      <c r="R453" s="267"/>
      <c r="S453" s="267"/>
      <c r="T453" s="268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9" t="s">
        <v>217</v>
      </c>
      <c r="AU453" s="269" t="s">
        <v>85</v>
      </c>
      <c r="AV453" s="15" t="s">
        <v>153</v>
      </c>
      <c r="AW453" s="15" t="s">
        <v>37</v>
      </c>
      <c r="AX453" s="15" t="s">
        <v>83</v>
      </c>
      <c r="AY453" s="269" t="s">
        <v>147</v>
      </c>
    </row>
    <row r="454" s="2" customFormat="1" ht="37.8" customHeight="1">
      <c r="A454" s="40"/>
      <c r="B454" s="41"/>
      <c r="C454" s="207" t="s">
        <v>1017</v>
      </c>
      <c r="D454" s="207" t="s">
        <v>149</v>
      </c>
      <c r="E454" s="208" t="s">
        <v>1018</v>
      </c>
      <c r="F454" s="209" t="s">
        <v>1019</v>
      </c>
      <c r="G454" s="210" t="s">
        <v>278</v>
      </c>
      <c r="H454" s="211">
        <v>15.710000000000001</v>
      </c>
      <c r="I454" s="212"/>
      <c r="J454" s="213">
        <f>ROUND(I454*H454,2)</f>
        <v>0</v>
      </c>
      <c r="K454" s="214"/>
      <c r="L454" s="46"/>
      <c r="M454" s="215" t="s">
        <v>19</v>
      </c>
      <c r="N454" s="216" t="s">
        <v>46</v>
      </c>
      <c r="O454" s="86"/>
      <c r="P454" s="217">
        <f>O454*H454</f>
        <v>0</v>
      </c>
      <c r="Q454" s="217">
        <v>0.0015</v>
      </c>
      <c r="R454" s="217">
        <f>Q454*H454</f>
        <v>0.023565000000000003</v>
      </c>
      <c r="S454" s="217">
        <v>0</v>
      </c>
      <c r="T454" s="218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9" t="s">
        <v>964</v>
      </c>
      <c r="AT454" s="219" t="s">
        <v>149</v>
      </c>
      <c r="AU454" s="219" t="s">
        <v>85</v>
      </c>
      <c r="AY454" s="19" t="s">
        <v>147</v>
      </c>
      <c r="BE454" s="220">
        <f>IF(N454="základní",J454,0)</f>
        <v>0</v>
      </c>
      <c r="BF454" s="220">
        <f>IF(N454="snížená",J454,0)</f>
        <v>0</v>
      </c>
      <c r="BG454" s="220">
        <f>IF(N454="zákl. přenesená",J454,0)</f>
        <v>0</v>
      </c>
      <c r="BH454" s="220">
        <f>IF(N454="sníž. přenesená",J454,0)</f>
        <v>0</v>
      </c>
      <c r="BI454" s="220">
        <f>IF(N454="nulová",J454,0)</f>
        <v>0</v>
      </c>
      <c r="BJ454" s="19" t="s">
        <v>83</v>
      </c>
      <c r="BK454" s="220">
        <f>ROUND(I454*H454,2)</f>
        <v>0</v>
      </c>
      <c r="BL454" s="19" t="s">
        <v>964</v>
      </c>
      <c r="BM454" s="219" t="s">
        <v>1020</v>
      </c>
    </row>
    <row r="455" s="2" customFormat="1">
      <c r="A455" s="40"/>
      <c r="B455" s="41"/>
      <c r="C455" s="42"/>
      <c r="D455" s="221" t="s">
        <v>155</v>
      </c>
      <c r="E455" s="42"/>
      <c r="F455" s="222" t="s">
        <v>1021</v>
      </c>
      <c r="G455" s="42"/>
      <c r="H455" s="42"/>
      <c r="I455" s="223"/>
      <c r="J455" s="42"/>
      <c r="K455" s="42"/>
      <c r="L455" s="46"/>
      <c r="M455" s="224"/>
      <c r="N455" s="225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155</v>
      </c>
      <c r="AU455" s="19" t="s">
        <v>85</v>
      </c>
    </row>
    <row r="456" s="14" customFormat="1">
      <c r="A456" s="14"/>
      <c r="B456" s="248"/>
      <c r="C456" s="249"/>
      <c r="D456" s="239" t="s">
        <v>217</v>
      </c>
      <c r="E456" s="250" t="s">
        <v>19</v>
      </c>
      <c r="F456" s="251" t="s">
        <v>295</v>
      </c>
      <c r="G456" s="249"/>
      <c r="H456" s="250" t="s">
        <v>19</v>
      </c>
      <c r="I456" s="252"/>
      <c r="J456" s="249"/>
      <c r="K456" s="249"/>
      <c r="L456" s="253"/>
      <c r="M456" s="254"/>
      <c r="N456" s="255"/>
      <c r="O456" s="255"/>
      <c r="P456" s="255"/>
      <c r="Q456" s="255"/>
      <c r="R456" s="255"/>
      <c r="S456" s="255"/>
      <c r="T456" s="25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7" t="s">
        <v>217</v>
      </c>
      <c r="AU456" s="257" t="s">
        <v>85</v>
      </c>
      <c r="AV456" s="14" t="s">
        <v>83</v>
      </c>
      <c r="AW456" s="14" t="s">
        <v>37</v>
      </c>
      <c r="AX456" s="14" t="s">
        <v>75</v>
      </c>
      <c r="AY456" s="257" t="s">
        <v>147</v>
      </c>
    </row>
    <row r="457" s="13" customFormat="1">
      <c r="A457" s="13"/>
      <c r="B457" s="237"/>
      <c r="C457" s="238"/>
      <c r="D457" s="239" t="s">
        <v>217</v>
      </c>
      <c r="E457" s="258" t="s">
        <v>19</v>
      </c>
      <c r="F457" s="240" t="s">
        <v>2159</v>
      </c>
      <c r="G457" s="238"/>
      <c r="H457" s="241">
        <v>15.710000000000001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7" t="s">
        <v>217</v>
      </c>
      <c r="AU457" s="247" t="s">
        <v>85</v>
      </c>
      <c r="AV457" s="13" t="s">
        <v>85</v>
      </c>
      <c r="AW457" s="13" t="s">
        <v>37</v>
      </c>
      <c r="AX457" s="13" t="s">
        <v>75</v>
      </c>
      <c r="AY457" s="247" t="s">
        <v>147</v>
      </c>
    </row>
    <row r="458" s="15" customFormat="1">
      <c r="A458" s="15"/>
      <c r="B458" s="259"/>
      <c r="C458" s="260"/>
      <c r="D458" s="239" t="s">
        <v>217</v>
      </c>
      <c r="E458" s="261" t="s">
        <v>19</v>
      </c>
      <c r="F458" s="262" t="s">
        <v>233</v>
      </c>
      <c r="G458" s="260"/>
      <c r="H458" s="263">
        <v>15.710000000000001</v>
      </c>
      <c r="I458" s="264"/>
      <c r="J458" s="260"/>
      <c r="K458" s="260"/>
      <c r="L458" s="265"/>
      <c r="M458" s="266"/>
      <c r="N458" s="267"/>
      <c r="O458" s="267"/>
      <c r="P458" s="267"/>
      <c r="Q458" s="267"/>
      <c r="R458" s="267"/>
      <c r="S458" s="267"/>
      <c r="T458" s="268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9" t="s">
        <v>217</v>
      </c>
      <c r="AU458" s="269" t="s">
        <v>85</v>
      </c>
      <c r="AV458" s="15" t="s">
        <v>153</v>
      </c>
      <c r="AW458" s="15" t="s">
        <v>37</v>
      </c>
      <c r="AX458" s="15" t="s">
        <v>83</v>
      </c>
      <c r="AY458" s="269" t="s">
        <v>147</v>
      </c>
    </row>
    <row r="459" s="2" customFormat="1" ht="37.8" customHeight="1">
      <c r="A459" s="40"/>
      <c r="B459" s="41"/>
      <c r="C459" s="207" t="s">
        <v>1022</v>
      </c>
      <c r="D459" s="207" t="s">
        <v>149</v>
      </c>
      <c r="E459" s="208" t="s">
        <v>1023</v>
      </c>
      <c r="F459" s="209" t="s">
        <v>1024</v>
      </c>
      <c r="G459" s="210" t="s">
        <v>278</v>
      </c>
      <c r="H459" s="211">
        <v>15.710000000000001</v>
      </c>
      <c r="I459" s="212"/>
      <c r="J459" s="213">
        <f>ROUND(I459*H459,2)</f>
        <v>0</v>
      </c>
      <c r="K459" s="214"/>
      <c r="L459" s="46"/>
      <c r="M459" s="215" t="s">
        <v>19</v>
      </c>
      <c r="N459" s="216" t="s">
        <v>46</v>
      </c>
      <c r="O459" s="86"/>
      <c r="P459" s="217">
        <f>O459*H459</f>
        <v>0</v>
      </c>
      <c r="Q459" s="217">
        <v>0.00054000000000000001</v>
      </c>
      <c r="R459" s="217">
        <f>Q459*H459</f>
        <v>0.0084834000000000003</v>
      </c>
      <c r="S459" s="217">
        <v>0</v>
      </c>
      <c r="T459" s="218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9" t="s">
        <v>964</v>
      </c>
      <c r="AT459" s="219" t="s">
        <v>149</v>
      </c>
      <c r="AU459" s="219" t="s">
        <v>85</v>
      </c>
      <c r="AY459" s="19" t="s">
        <v>147</v>
      </c>
      <c r="BE459" s="220">
        <f>IF(N459="základní",J459,0)</f>
        <v>0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19" t="s">
        <v>83</v>
      </c>
      <c r="BK459" s="220">
        <f>ROUND(I459*H459,2)</f>
        <v>0</v>
      </c>
      <c r="BL459" s="19" t="s">
        <v>964</v>
      </c>
      <c r="BM459" s="219" t="s">
        <v>1025</v>
      </c>
    </row>
    <row r="460" s="2" customFormat="1">
      <c r="A460" s="40"/>
      <c r="B460" s="41"/>
      <c r="C460" s="42"/>
      <c r="D460" s="221" t="s">
        <v>155</v>
      </c>
      <c r="E460" s="42"/>
      <c r="F460" s="222" t="s">
        <v>1026</v>
      </c>
      <c r="G460" s="42"/>
      <c r="H460" s="42"/>
      <c r="I460" s="223"/>
      <c r="J460" s="42"/>
      <c r="K460" s="42"/>
      <c r="L460" s="46"/>
      <c r="M460" s="224"/>
      <c r="N460" s="225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155</v>
      </c>
      <c r="AU460" s="19" t="s">
        <v>85</v>
      </c>
    </row>
    <row r="461" s="14" customFormat="1">
      <c r="A461" s="14"/>
      <c r="B461" s="248"/>
      <c r="C461" s="249"/>
      <c r="D461" s="239" t="s">
        <v>217</v>
      </c>
      <c r="E461" s="250" t="s">
        <v>19</v>
      </c>
      <c r="F461" s="251" t="s">
        <v>295</v>
      </c>
      <c r="G461" s="249"/>
      <c r="H461" s="250" t="s">
        <v>19</v>
      </c>
      <c r="I461" s="252"/>
      <c r="J461" s="249"/>
      <c r="K461" s="249"/>
      <c r="L461" s="253"/>
      <c r="M461" s="254"/>
      <c r="N461" s="255"/>
      <c r="O461" s="255"/>
      <c r="P461" s="255"/>
      <c r="Q461" s="255"/>
      <c r="R461" s="255"/>
      <c r="S461" s="255"/>
      <c r="T461" s="25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7" t="s">
        <v>217</v>
      </c>
      <c r="AU461" s="257" t="s">
        <v>85</v>
      </c>
      <c r="AV461" s="14" t="s">
        <v>83</v>
      </c>
      <c r="AW461" s="14" t="s">
        <v>37</v>
      </c>
      <c r="AX461" s="14" t="s">
        <v>75</v>
      </c>
      <c r="AY461" s="257" t="s">
        <v>147</v>
      </c>
    </row>
    <row r="462" s="13" customFormat="1">
      <c r="A462" s="13"/>
      <c r="B462" s="237"/>
      <c r="C462" s="238"/>
      <c r="D462" s="239" t="s">
        <v>217</v>
      </c>
      <c r="E462" s="258" t="s">
        <v>19</v>
      </c>
      <c r="F462" s="240" t="s">
        <v>2159</v>
      </c>
      <c r="G462" s="238"/>
      <c r="H462" s="241">
        <v>15.710000000000001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217</v>
      </c>
      <c r="AU462" s="247" t="s">
        <v>85</v>
      </c>
      <c r="AV462" s="13" t="s">
        <v>85</v>
      </c>
      <c r="AW462" s="13" t="s">
        <v>37</v>
      </c>
      <c r="AX462" s="13" t="s">
        <v>75</v>
      </c>
      <c r="AY462" s="247" t="s">
        <v>147</v>
      </c>
    </row>
    <row r="463" s="15" customFormat="1">
      <c r="A463" s="15"/>
      <c r="B463" s="259"/>
      <c r="C463" s="260"/>
      <c r="D463" s="239" t="s">
        <v>217</v>
      </c>
      <c r="E463" s="261" t="s">
        <v>19</v>
      </c>
      <c r="F463" s="262" t="s">
        <v>233</v>
      </c>
      <c r="G463" s="260"/>
      <c r="H463" s="263">
        <v>15.710000000000001</v>
      </c>
      <c r="I463" s="264"/>
      <c r="J463" s="260"/>
      <c r="K463" s="260"/>
      <c r="L463" s="265"/>
      <c r="M463" s="266"/>
      <c r="N463" s="267"/>
      <c r="O463" s="267"/>
      <c r="P463" s="267"/>
      <c r="Q463" s="267"/>
      <c r="R463" s="267"/>
      <c r="S463" s="267"/>
      <c r="T463" s="268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9" t="s">
        <v>217</v>
      </c>
      <c r="AU463" s="269" t="s">
        <v>85</v>
      </c>
      <c r="AV463" s="15" t="s">
        <v>153</v>
      </c>
      <c r="AW463" s="15" t="s">
        <v>37</v>
      </c>
      <c r="AX463" s="15" t="s">
        <v>83</v>
      </c>
      <c r="AY463" s="269" t="s">
        <v>147</v>
      </c>
    </row>
    <row r="464" s="2" customFormat="1" ht="37.8" customHeight="1">
      <c r="A464" s="40"/>
      <c r="B464" s="41"/>
      <c r="C464" s="207" t="s">
        <v>1027</v>
      </c>
      <c r="D464" s="207" t="s">
        <v>149</v>
      </c>
      <c r="E464" s="208" t="s">
        <v>1028</v>
      </c>
      <c r="F464" s="209" t="s">
        <v>1029</v>
      </c>
      <c r="G464" s="210" t="s">
        <v>278</v>
      </c>
      <c r="H464" s="211">
        <v>15.710000000000001</v>
      </c>
      <c r="I464" s="212"/>
      <c r="J464" s="213">
        <f>ROUND(I464*H464,2)</f>
        <v>0</v>
      </c>
      <c r="K464" s="214"/>
      <c r="L464" s="46"/>
      <c r="M464" s="215" t="s">
        <v>19</v>
      </c>
      <c r="N464" s="216" t="s">
        <v>46</v>
      </c>
      <c r="O464" s="86"/>
      <c r="P464" s="217">
        <f>O464*H464</f>
        <v>0</v>
      </c>
      <c r="Q464" s="217">
        <v>0.00054000000000000001</v>
      </c>
      <c r="R464" s="217">
        <f>Q464*H464</f>
        <v>0.0084834000000000003</v>
      </c>
      <c r="S464" s="217">
        <v>0</v>
      </c>
      <c r="T464" s="218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9" t="s">
        <v>964</v>
      </c>
      <c r="AT464" s="219" t="s">
        <v>149</v>
      </c>
      <c r="AU464" s="219" t="s">
        <v>85</v>
      </c>
      <c r="AY464" s="19" t="s">
        <v>147</v>
      </c>
      <c r="BE464" s="220">
        <f>IF(N464="základní",J464,0)</f>
        <v>0</v>
      </c>
      <c r="BF464" s="220">
        <f>IF(N464="snížená",J464,0)</f>
        <v>0</v>
      </c>
      <c r="BG464" s="220">
        <f>IF(N464="zákl. přenesená",J464,0)</f>
        <v>0</v>
      </c>
      <c r="BH464" s="220">
        <f>IF(N464="sníž. přenesená",J464,0)</f>
        <v>0</v>
      </c>
      <c r="BI464" s="220">
        <f>IF(N464="nulová",J464,0)</f>
        <v>0</v>
      </c>
      <c r="BJ464" s="19" t="s">
        <v>83</v>
      </c>
      <c r="BK464" s="220">
        <f>ROUND(I464*H464,2)</f>
        <v>0</v>
      </c>
      <c r="BL464" s="19" t="s">
        <v>964</v>
      </c>
      <c r="BM464" s="219" t="s">
        <v>1030</v>
      </c>
    </row>
    <row r="465" s="2" customFormat="1">
      <c r="A465" s="40"/>
      <c r="B465" s="41"/>
      <c r="C465" s="42"/>
      <c r="D465" s="221" t="s">
        <v>155</v>
      </c>
      <c r="E465" s="42"/>
      <c r="F465" s="222" t="s">
        <v>1031</v>
      </c>
      <c r="G465" s="42"/>
      <c r="H465" s="42"/>
      <c r="I465" s="223"/>
      <c r="J465" s="42"/>
      <c r="K465" s="42"/>
      <c r="L465" s="46"/>
      <c r="M465" s="224"/>
      <c r="N465" s="225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155</v>
      </c>
      <c r="AU465" s="19" t="s">
        <v>85</v>
      </c>
    </row>
    <row r="466" s="14" customFormat="1">
      <c r="A466" s="14"/>
      <c r="B466" s="248"/>
      <c r="C466" s="249"/>
      <c r="D466" s="239" t="s">
        <v>217</v>
      </c>
      <c r="E466" s="250" t="s">
        <v>19</v>
      </c>
      <c r="F466" s="251" t="s">
        <v>295</v>
      </c>
      <c r="G466" s="249"/>
      <c r="H466" s="250" t="s">
        <v>19</v>
      </c>
      <c r="I466" s="252"/>
      <c r="J466" s="249"/>
      <c r="K466" s="249"/>
      <c r="L466" s="253"/>
      <c r="M466" s="254"/>
      <c r="N466" s="255"/>
      <c r="O466" s="255"/>
      <c r="P466" s="255"/>
      <c r="Q466" s="255"/>
      <c r="R466" s="255"/>
      <c r="S466" s="255"/>
      <c r="T466" s="25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7" t="s">
        <v>217</v>
      </c>
      <c r="AU466" s="257" t="s">
        <v>85</v>
      </c>
      <c r="AV466" s="14" t="s">
        <v>83</v>
      </c>
      <c r="AW466" s="14" t="s">
        <v>37</v>
      </c>
      <c r="AX466" s="14" t="s">
        <v>75</v>
      </c>
      <c r="AY466" s="257" t="s">
        <v>147</v>
      </c>
    </row>
    <row r="467" s="13" customFormat="1">
      <c r="A467" s="13"/>
      <c r="B467" s="237"/>
      <c r="C467" s="238"/>
      <c r="D467" s="239" t="s">
        <v>217</v>
      </c>
      <c r="E467" s="258" t="s">
        <v>19</v>
      </c>
      <c r="F467" s="240" t="s">
        <v>2159</v>
      </c>
      <c r="G467" s="238"/>
      <c r="H467" s="241">
        <v>15.710000000000001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7" t="s">
        <v>217</v>
      </c>
      <c r="AU467" s="247" t="s">
        <v>85</v>
      </c>
      <c r="AV467" s="13" t="s">
        <v>85</v>
      </c>
      <c r="AW467" s="13" t="s">
        <v>37</v>
      </c>
      <c r="AX467" s="13" t="s">
        <v>75</v>
      </c>
      <c r="AY467" s="247" t="s">
        <v>147</v>
      </c>
    </row>
    <row r="468" s="15" customFormat="1">
      <c r="A468" s="15"/>
      <c r="B468" s="259"/>
      <c r="C468" s="260"/>
      <c r="D468" s="239" t="s">
        <v>217</v>
      </c>
      <c r="E468" s="261" t="s">
        <v>19</v>
      </c>
      <c r="F468" s="262" t="s">
        <v>233</v>
      </c>
      <c r="G468" s="260"/>
      <c r="H468" s="263">
        <v>15.710000000000001</v>
      </c>
      <c r="I468" s="264"/>
      <c r="J468" s="260"/>
      <c r="K468" s="260"/>
      <c r="L468" s="265"/>
      <c r="M468" s="266"/>
      <c r="N468" s="267"/>
      <c r="O468" s="267"/>
      <c r="P468" s="267"/>
      <c r="Q468" s="267"/>
      <c r="R468" s="267"/>
      <c r="S468" s="267"/>
      <c r="T468" s="268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9" t="s">
        <v>217</v>
      </c>
      <c r="AU468" s="269" t="s">
        <v>85</v>
      </c>
      <c r="AV468" s="15" t="s">
        <v>153</v>
      </c>
      <c r="AW468" s="15" t="s">
        <v>37</v>
      </c>
      <c r="AX468" s="15" t="s">
        <v>83</v>
      </c>
      <c r="AY468" s="269" t="s">
        <v>147</v>
      </c>
    </row>
    <row r="469" s="2" customFormat="1" ht="24.15" customHeight="1">
      <c r="A469" s="40"/>
      <c r="B469" s="41"/>
      <c r="C469" s="226" t="s">
        <v>1038</v>
      </c>
      <c r="D469" s="226" t="s">
        <v>212</v>
      </c>
      <c r="E469" s="227" t="s">
        <v>1039</v>
      </c>
      <c r="F469" s="228" t="s">
        <v>1040</v>
      </c>
      <c r="G469" s="229" t="s">
        <v>159</v>
      </c>
      <c r="H469" s="230">
        <v>137.71000000000001</v>
      </c>
      <c r="I469" s="231"/>
      <c r="J469" s="232">
        <f>ROUND(I469*H469,2)</f>
        <v>0</v>
      </c>
      <c r="K469" s="233"/>
      <c r="L469" s="234"/>
      <c r="M469" s="235" t="s">
        <v>19</v>
      </c>
      <c r="N469" s="236" t="s">
        <v>46</v>
      </c>
      <c r="O469" s="86"/>
      <c r="P469" s="217">
        <f>O469*H469</f>
        <v>0</v>
      </c>
      <c r="Q469" s="217">
        <v>0.0022000000000000001</v>
      </c>
      <c r="R469" s="217">
        <f>Q469*H469</f>
        <v>0.30296200000000001</v>
      </c>
      <c r="S469" s="217">
        <v>0</v>
      </c>
      <c r="T469" s="218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9" t="s">
        <v>986</v>
      </c>
      <c r="AT469" s="219" t="s">
        <v>212</v>
      </c>
      <c r="AU469" s="219" t="s">
        <v>85</v>
      </c>
      <c r="AY469" s="19" t="s">
        <v>147</v>
      </c>
      <c r="BE469" s="220">
        <f>IF(N469="základní",J469,0)</f>
        <v>0</v>
      </c>
      <c r="BF469" s="220">
        <f>IF(N469="snížená",J469,0)</f>
        <v>0</v>
      </c>
      <c r="BG469" s="220">
        <f>IF(N469="zákl. přenesená",J469,0)</f>
        <v>0</v>
      </c>
      <c r="BH469" s="220">
        <f>IF(N469="sníž. přenesená",J469,0)</f>
        <v>0</v>
      </c>
      <c r="BI469" s="220">
        <f>IF(N469="nulová",J469,0)</f>
        <v>0</v>
      </c>
      <c r="BJ469" s="19" t="s">
        <v>83</v>
      </c>
      <c r="BK469" s="220">
        <f>ROUND(I469*H469,2)</f>
        <v>0</v>
      </c>
      <c r="BL469" s="19" t="s">
        <v>964</v>
      </c>
      <c r="BM469" s="219" t="s">
        <v>1041</v>
      </c>
    </row>
    <row r="470" s="13" customFormat="1">
      <c r="A470" s="13"/>
      <c r="B470" s="237"/>
      <c r="C470" s="238"/>
      <c r="D470" s="239" t="s">
        <v>217</v>
      </c>
      <c r="E470" s="238"/>
      <c r="F470" s="240" t="s">
        <v>2192</v>
      </c>
      <c r="G470" s="238"/>
      <c r="H470" s="241">
        <v>137.71000000000001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217</v>
      </c>
      <c r="AU470" s="247" t="s">
        <v>85</v>
      </c>
      <c r="AV470" s="13" t="s">
        <v>85</v>
      </c>
      <c r="AW470" s="13" t="s">
        <v>4</v>
      </c>
      <c r="AX470" s="13" t="s">
        <v>83</v>
      </c>
      <c r="AY470" s="247" t="s">
        <v>147</v>
      </c>
    </row>
    <row r="471" s="2" customFormat="1" ht="66.75" customHeight="1">
      <c r="A471" s="40"/>
      <c r="B471" s="41"/>
      <c r="C471" s="207" t="s">
        <v>1043</v>
      </c>
      <c r="D471" s="207" t="s">
        <v>149</v>
      </c>
      <c r="E471" s="208" t="s">
        <v>1044</v>
      </c>
      <c r="F471" s="209" t="s">
        <v>1045</v>
      </c>
      <c r="G471" s="210" t="s">
        <v>159</v>
      </c>
      <c r="H471" s="211">
        <v>118.155</v>
      </c>
      <c r="I471" s="212"/>
      <c r="J471" s="213">
        <f>ROUND(I471*H471,2)</f>
        <v>0</v>
      </c>
      <c r="K471" s="214"/>
      <c r="L471" s="46"/>
      <c r="M471" s="215" t="s">
        <v>19</v>
      </c>
      <c r="N471" s="216" t="s">
        <v>46</v>
      </c>
      <c r="O471" s="86"/>
      <c r="P471" s="217">
        <f>O471*H471</f>
        <v>0</v>
      </c>
      <c r="Q471" s="217">
        <v>0.00054000000000000001</v>
      </c>
      <c r="R471" s="217">
        <f>Q471*H471</f>
        <v>0.063803700000000005</v>
      </c>
      <c r="S471" s="217">
        <v>0</v>
      </c>
      <c r="T471" s="218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9" t="s">
        <v>964</v>
      </c>
      <c r="AT471" s="219" t="s">
        <v>149</v>
      </c>
      <c r="AU471" s="219" t="s">
        <v>85</v>
      </c>
      <c r="AY471" s="19" t="s">
        <v>147</v>
      </c>
      <c r="BE471" s="220">
        <f>IF(N471="základní",J471,0)</f>
        <v>0</v>
      </c>
      <c r="BF471" s="220">
        <f>IF(N471="snížená",J471,0)</f>
        <v>0</v>
      </c>
      <c r="BG471" s="220">
        <f>IF(N471="zákl. přenesená",J471,0)</f>
        <v>0</v>
      </c>
      <c r="BH471" s="220">
        <f>IF(N471="sníž. přenesená",J471,0)</f>
        <v>0</v>
      </c>
      <c r="BI471" s="220">
        <f>IF(N471="nulová",J471,0)</f>
        <v>0</v>
      </c>
      <c r="BJ471" s="19" t="s">
        <v>83</v>
      </c>
      <c r="BK471" s="220">
        <f>ROUND(I471*H471,2)</f>
        <v>0</v>
      </c>
      <c r="BL471" s="19" t="s">
        <v>964</v>
      </c>
      <c r="BM471" s="219" t="s">
        <v>1046</v>
      </c>
    </row>
    <row r="472" s="2" customFormat="1">
      <c r="A472" s="40"/>
      <c r="B472" s="41"/>
      <c r="C472" s="42"/>
      <c r="D472" s="221" t="s">
        <v>155</v>
      </c>
      <c r="E472" s="42"/>
      <c r="F472" s="222" t="s">
        <v>1047</v>
      </c>
      <c r="G472" s="42"/>
      <c r="H472" s="42"/>
      <c r="I472" s="223"/>
      <c r="J472" s="42"/>
      <c r="K472" s="42"/>
      <c r="L472" s="46"/>
      <c r="M472" s="224"/>
      <c r="N472" s="225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155</v>
      </c>
      <c r="AU472" s="19" t="s">
        <v>85</v>
      </c>
    </row>
    <row r="473" s="13" customFormat="1">
      <c r="A473" s="13"/>
      <c r="B473" s="237"/>
      <c r="C473" s="238"/>
      <c r="D473" s="239" t="s">
        <v>217</v>
      </c>
      <c r="E473" s="258" t="s">
        <v>19</v>
      </c>
      <c r="F473" s="240" t="s">
        <v>2188</v>
      </c>
      <c r="G473" s="238"/>
      <c r="H473" s="241">
        <v>118.155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217</v>
      </c>
      <c r="AU473" s="247" t="s">
        <v>85</v>
      </c>
      <c r="AV473" s="13" t="s">
        <v>85</v>
      </c>
      <c r="AW473" s="13" t="s">
        <v>37</v>
      </c>
      <c r="AX473" s="13" t="s">
        <v>83</v>
      </c>
      <c r="AY473" s="247" t="s">
        <v>147</v>
      </c>
    </row>
    <row r="474" s="2" customFormat="1" ht="33" customHeight="1">
      <c r="A474" s="40"/>
      <c r="B474" s="41"/>
      <c r="C474" s="207" t="s">
        <v>1048</v>
      </c>
      <c r="D474" s="207" t="s">
        <v>149</v>
      </c>
      <c r="E474" s="208" t="s">
        <v>1049</v>
      </c>
      <c r="F474" s="209" t="s">
        <v>1050</v>
      </c>
      <c r="G474" s="210" t="s">
        <v>159</v>
      </c>
      <c r="H474" s="211">
        <v>118.155</v>
      </c>
      <c r="I474" s="212"/>
      <c r="J474" s="213">
        <f>ROUND(I474*H474,2)</f>
        <v>0</v>
      </c>
      <c r="K474" s="214"/>
      <c r="L474" s="46"/>
      <c r="M474" s="215" t="s">
        <v>19</v>
      </c>
      <c r="N474" s="216" t="s">
        <v>46</v>
      </c>
      <c r="O474" s="86"/>
      <c r="P474" s="217">
        <f>O474*H474</f>
        <v>0</v>
      </c>
      <c r="Q474" s="217">
        <v>0</v>
      </c>
      <c r="R474" s="217">
        <f>Q474*H474</f>
        <v>0</v>
      </c>
      <c r="S474" s="217">
        <v>0</v>
      </c>
      <c r="T474" s="218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9" t="s">
        <v>964</v>
      </c>
      <c r="AT474" s="219" t="s">
        <v>149</v>
      </c>
      <c r="AU474" s="219" t="s">
        <v>85</v>
      </c>
      <c r="AY474" s="19" t="s">
        <v>147</v>
      </c>
      <c r="BE474" s="220">
        <f>IF(N474="základní",J474,0)</f>
        <v>0</v>
      </c>
      <c r="BF474" s="220">
        <f>IF(N474="snížená",J474,0)</f>
        <v>0</v>
      </c>
      <c r="BG474" s="220">
        <f>IF(N474="zákl. přenesená",J474,0)</f>
        <v>0</v>
      </c>
      <c r="BH474" s="220">
        <f>IF(N474="sníž. přenesená",J474,0)</f>
        <v>0</v>
      </c>
      <c r="BI474" s="220">
        <f>IF(N474="nulová",J474,0)</f>
        <v>0</v>
      </c>
      <c r="BJ474" s="19" t="s">
        <v>83</v>
      </c>
      <c r="BK474" s="220">
        <f>ROUND(I474*H474,2)</f>
        <v>0</v>
      </c>
      <c r="BL474" s="19" t="s">
        <v>964</v>
      </c>
      <c r="BM474" s="219" t="s">
        <v>1051</v>
      </c>
    </row>
    <row r="475" s="2" customFormat="1">
      <c r="A475" s="40"/>
      <c r="B475" s="41"/>
      <c r="C475" s="42"/>
      <c r="D475" s="221" t="s">
        <v>155</v>
      </c>
      <c r="E475" s="42"/>
      <c r="F475" s="222" t="s">
        <v>1052</v>
      </c>
      <c r="G475" s="42"/>
      <c r="H475" s="42"/>
      <c r="I475" s="223"/>
      <c r="J475" s="42"/>
      <c r="K475" s="42"/>
      <c r="L475" s="46"/>
      <c r="M475" s="224"/>
      <c r="N475" s="225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155</v>
      </c>
      <c r="AU475" s="19" t="s">
        <v>85</v>
      </c>
    </row>
    <row r="476" s="13" customFormat="1">
      <c r="A476" s="13"/>
      <c r="B476" s="237"/>
      <c r="C476" s="238"/>
      <c r="D476" s="239" t="s">
        <v>217</v>
      </c>
      <c r="E476" s="258" t="s">
        <v>19</v>
      </c>
      <c r="F476" s="240" t="s">
        <v>2188</v>
      </c>
      <c r="G476" s="238"/>
      <c r="H476" s="241">
        <v>118.155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7" t="s">
        <v>217</v>
      </c>
      <c r="AU476" s="247" t="s">
        <v>85</v>
      </c>
      <c r="AV476" s="13" t="s">
        <v>85</v>
      </c>
      <c r="AW476" s="13" t="s">
        <v>37</v>
      </c>
      <c r="AX476" s="13" t="s">
        <v>83</v>
      </c>
      <c r="AY476" s="247" t="s">
        <v>147</v>
      </c>
    </row>
    <row r="477" s="2" customFormat="1" ht="24.15" customHeight="1">
      <c r="A477" s="40"/>
      <c r="B477" s="41"/>
      <c r="C477" s="226" t="s">
        <v>1054</v>
      </c>
      <c r="D477" s="226" t="s">
        <v>212</v>
      </c>
      <c r="E477" s="227" t="s">
        <v>1055</v>
      </c>
      <c r="F477" s="228" t="s">
        <v>1056</v>
      </c>
      <c r="G477" s="229" t="s">
        <v>159</v>
      </c>
      <c r="H477" s="230">
        <v>136.46899999999999</v>
      </c>
      <c r="I477" s="231"/>
      <c r="J477" s="232">
        <f>ROUND(I477*H477,2)</f>
        <v>0</v>
      </c>
      <c r="K477" s="233"/>
      <c r="L477" s="234"/>
      <c r="M477" s="235" t="s">
        <v>19</v>
      </c>
      <c r="N477" s="236" t="s">
        <v>46</v>
      </c>
      <c r="O477" s="86"/>
      <c r="P477" s="217">
        <f>O477*H477</f>
        <v>0</v>
      </c>
      <c r="Q477" s="217">
        <v>0.00027999999999999998</v>
      </c>
      <c r="R477" s="217">
        <f>Q477*H477</f>
        <v>0.038211319999999993</v>
      </c>
      <c r="S477" s="217">
        <v>0</v>
      </c>
      <c r="T477" s="218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9" t="s">
        <v>986</v>
      </c>
      <c r="AT477" s="219" t="s">
        <v>212</v>
      </c>
      <c r="AU477" s="219" t="s">
        <v>85</v>
      </c>
      <c r="AY477" s="19" t="s">
        <v>147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19" t="s">
        <v>83</v>
      </c>
      <c r="BK477" s="220">
        <f>ROUND(I477*H477,2)</f>
        <v>0</v>
      </c>
      <c r="BL477" s="19" t="s">
        <v>964</v>
      </c>
      <c r="BM477" s="219" t="s">
        <v>1057</v>
      </c>
    </row>
    <row r="478" s="13" customFormat="1">
      <c r="A478" s="13"/>
      <c r="B478" s="237"/>
      <c r="C478" s="238"/>
      <c r="D478" s="239" t="s">
        <v>217</v>
      </c>
      <c r="E478" s="238"/>
      <c r="F478" s="240" t="s">
        <v>2193</v>
      </c>
      <c r="G478" s="238"/>
      <c r="H478" s="241">
        <v>136.46899999999999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7" t="s">
        <v>217</v>
      </c>
      <c r="AU478" s="247" t="s">
        <v>85</v>
      </c>
      <c r="AV478" s="13" t="s">
        <v>85</v>
      </c>
      <c r="AW478" s="13" t="s">
        <v>4</v>
      </c>
      <c r="AX478" s="13" t="s">
        <v>83</v>
      </c>
      <c r="AY478" s="247" t="s">
        <v>147</v>
      </c>
    </row>
    <row r="479" s="2" customFormat="1" ht="49.05" customHeight="1">
      <c r="A479" s="40"/>
      <c r="B479" s="41"/>
      <c r="C479" s="207" t="s">
        <v>1059</v>
      </c>
      <c r="D479" s="207" t="s">
        <v>149</v>
      </c>
      <c r="E479" s="208" t="s">
        <v>1060</v>
      </c>
      <c r="F479" s="209" t="s">
        <v>1061</v>
      </c>
      <c r="G479" s="210" t="s">
        <v>159</v>
      </c>
      <c r="H479" s="211">
        <v>7.8550000000000004</v>
      </c>
      <c r="I479" s="212"/>
      <c r="J479" s="213">
        <f>ROUND(I479*H479,2)</f>
        <v>0</v>
      </c>
      <c r="K479" s="214"/>
      <c r="L479" s="46"/>
      <c r="M479" s="215" t="s">
        <v>19</v>
      </c>
      <c r="N479" s="216" t="s">
        <v>46</v>
      </c>
      <c r="O479" s="86"/>
      <c r="P479" s="217">
        <f>O479*H479</f>
        <v>0</v>
      </c>
      <c r="Q479" s="217">
        <v>3.0000000000000001E-05</v>
      </c>
      <c r="R479" s="217">
        <f>Q479*H479</f>
        <v>0.00023565000000000001</v>
      </c>
      <c r="S479" s="217">
        <v>0</v>
      </c>
      <c r="T479" s="218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9" t="s">
        <v>964</v>
      </c>
      <c r="AT479" s="219" t="s">
        <v>149</v>
      </c>
      <c r="AU479" s="219" t="s">
        <v>85</v>
      </c>
      <c r="AY479" s="19" t="s">
        <v>147</v>
      </c>
      <c r="BE479" s="220">
        <f>IF(N479="základní",J479,0)</f>
        <v>0</v>
      </c>
      <c r="BF479" s="220">
        <f>IF(N479="snížená",J479,0)</f>
        <v>0</v>
      </c>
      <c r="BG479" s="220">
        <f>IF(N479="zákl. přenesená",J479,0)</f>
        <v>0</v>
      </c>
      <c r="BH479" s="220">
        <f>IF(N479="sníž. přenesená",J479,0)</f>
        <v>0</v>
      </c>
      <c r="BI479" s="220">
        <f>IF(N479="nulová",J479,0)</f>
        <v>0</v>
      </c>
      <c r="BJ479" s="19" t="s">
        <v>83</v>
      </c>
      <c r="BK479" s="220">
        <f>ROUND(I479*H479,2)</f>
        <v>0</v>
      </c>
      <c r="BL479" s="19" t="s">
        <v>964</v>
      </c>
      <c r="BM479" s="219" t="s">
        <v>1062</v>
      </c>
    </row>
    <row r="480" s="2" customFormat="1">
      <c r="A480" s="40"/>
      <c r="B480" s="41"/>
      <c r="C480" s="42"/>
      <c r="D480" s="221" t="s">
        <v>155</v>
      </c>
      <c r="E480" s="42"/>
      <c r="F480" s="222" t="s">
        <v>1063</v>
      </c>
      <c r="G480" s="42"/>
      <c r="H480" s="42"/>
      <c r="I480" s="223"/>
      <c r="J480" s="42"/>
      <c r="K480" s="42"/>
      <c r="L480" s="46"/>
      <c r="M480" s="224"/>
      <c r="N480" s="225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155</v>
      </c>
      <c r="AU480" s="19" t="s">
        <v>85</v>
      </c>
    </row>
    <row r="481" s="14" customFormat="1">
      <c r="A481" s="14"/>
      <c r="B481" s="248"/>
      <c r="C481" s="249"/>
      <c r="D481" s="239" t="s">
        <v>217</v>
      </c>
      <c r="E481" s="250" t="s">
        <v>19</v>
      </c>
      <c r="F481" s="251" t="s">
        <v>295</v>
      </c>
      <c r="G481" s="249"/>
      <c r="H481" s="250" t="s">
        <v>19</v>
      </c>
      <c r="I481" s="252"/>
      <c r="J481" s="249"/>
      <c r="K481" s="249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217</v>
      </c>
      <c r="AU481" s="257" t="s">
        <v>85</v>
      </c>
      <c r="AV481" s="14" t="s">
        <v>83</v>
      </c>
      <c r="AW481" s="14" t="s">
        <v>37</v>
      </c>
      <c r="AX481" s="14" t="s">
        <v>75</v>
      </c>
      <c r="AY481" s="257" t="s">
        <v>147</v>
      </c>
    </row>
    <row r="482" s="13" customFormat="1">
      <c r="A482" s="13"/>
      <c r="B482" s="237"/>
      <c r="C482" s="238"/>
      <c r="D482" s="239" t="s">
        <v>217</v>
      </c>
      <c r="E482" s="258" t="s">
        <v>19</v>
      </c>
      <c r="F482" s="240" t="s">
        <v>2194</v>
      </c>
      <c r="G482" s="238"/>
      <c r="H482" s="241">
        <v>7.8550000000000004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7" t="s">
        <v>217</v>
      </c>
      <c r="AU482" s="247" t="s">
        <v>85</v>
      </c>
      <c r="AV482" s="13" t="s">
        <v>85</v>
      </c>
      <c r="AW482" s="13" t="s">
        <v>37</v>
      </c>
      <c r="AX482" s="13" t="s">
        <v>75</v>
      </c>
      <c r="AY482" s="247" t="s">
        <v>147</v>
      </c>
    </row>
    <row r="483" s="15" customFormat="1">
      <c r="A483" s="15"/>
      <c r="B483" s="259"/>
      <c r="C483" s="260"/>
      <c r="D483" s="239" t="s">
        <v>217</v>
      </c>
      <c r="E483" s="261" t="s">
        <v>19</v>
      </c>
      <c r="F483" s="262" t="s">
        <v>233</v>
      </c>
      <c r="G483" s="260"/>
      <c r="H483" s="263">
        <v>7.8550000000000004</v>
      </c>
      <c r="I483" s="264"/>
      <c r="J483" s="260"/>
      <c r="K483" s="260"/>
      <c r="L483" s="265"/>
      <c r="M483" s="266"/>
      <c r="N483" s="267"/>
      <c r="O483" s="267"/>
      <c r="P483" s="267"/>
      <c r="Q483" s="267"/>
      <c r="R483" s="267"/>
      <c r="S483" s="267"/>
      <c r="T483" s="268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9" t="s">
        <v>217</v>
      </c>
      <c r="AU483" s="269" t="s">
        <v>85</v>
      </c>
      <c r="AV483" s="15" t="s">
        <v>153</v>
      </c>
      <c r="AW483" s="15" t="s">
        <v>37</v>
      </c>
      <c r="AX483" s="15" t="s">
        <v>83</v>
      </c>
      <c r="AY483" s="269" t="s">
        <v>147</v>
      </c>
    </row>
    <row r="484" s="2" customFormat="1" ht="49.05" customHeight="1">
      <c r="A484" s="40"/>
      <c r="B484" s="41"/>
      <c r="C484" s="207" t="s">
        <v>1065</v>
      </c>
      <c r="D484" s="207" t="s">
        <v>149</v>
      </c>
      <c r="E484" s="208" t="s">
        <v>1066</v>
      </c>
      <c r="F484" s="209" t="s">
        <v>1067</v>
      </c>
      <c r="G484" s="210" t="s">
        <v>189</v>
      </c>
      <c r="H484" s="211">
        <v>0.49199999999999999</v>
      </c>
      <c r="I484" s="212"/>
      <c r="J484" s="213">
        <f>ROUND(I484*H484,2)</f>
        <v>0</v>
      </c>
      <c r="K484" s="214"/>
      <c r="L484" s="46"/>
      <c r="M484" s="215" t="s">
        <v>19</v>
      </c>
      <c r="N484" s="216" t="s">
        <v>46</v>
      </c>
      <c r="O484" s="86"/>
      <c r="P484" s="217">
        <f>O484*H484</f>
        <v>0</v>
      </c>
      <c r="Q484" s="217">
        <v>0</v>
      </c>
      <c r="R484" s="217">
        <f>Q484*H484</f>
        <v>0</v>
      </c>
      <c r="S484" s="217">
        <v>0</v>
      </c>
      <c r="T484" s="218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9" t="s">
        <v>964</v>
      </c>
      <c r="AT484" s="219" t="s">
        <v>149</v>
      </c>
      <c r="AU484" s="219" t="s">
        <v>85</v>
      </c>
      <c r="AY484" s="19" t="s">
        <v>147</v>
      </c>
      <c r="BE484" s="220">
        <f>IF(N484="základní",J484,0)</f>
        <v>0</v>
      </c>
      <c r="BF484" s="220">
        <f>IF(N484="snížená",J484,0)</f>
        <v>0</v>
      </c>
      <c r="BG484" s="220">
        <f>IF(N484="zákl. přenesená",J484,0)</f>
        <v>0</v>
      </c>
      <c r="BH484" s="220">
        <f>IF(N484="sníž. přenesená",J484,0)</f>
        <v>0</v>
      </c>
      <c r="BI484" s="220">
        <f>IF(N484="nulová",J484,0)</f>
        <v>0</v>
      </c>
      <c r="BJ484" s="19" t="s">
        <v>83</v>
      </c>
      <c r="BK484" s="220">
        <f>ROUND(I484*H484,2)</f>
        <v>0</v>
      </c>
      <c r="BL484" s="19" t="s">
        <v>964</v>
      </c>
      <c r="BM484" s="219" t="s">
        <v>1068</v>
      </c>
    </row>
    <row r="485" s="2" customFormat="1">
      <c r="A485" s="40"/>
      <c r="B485" s="41"/>
      <c r="C485" s="42"/>
      <c r="D485" s="221" t="s">
        <v>155</v>
      </c>
      <c r="E485" s="42"/>
      <c r="F485" s="222" t="s">
        <v>1069</v>
      </c>
      <c r="G485" s="42"/>
      <c r="H485" s="42"/>
      <c r="I485" s="223"/>
      <c r="J485" s="42"/>
      <c r="K485" s="42"/>
      <c r="L485" s="46"/>
      <c r="M485" s="224"/>
      <c r="N485" s="225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155</v>
      </c>
      <c r="AU485" s="19" t="s">
        <v>85</v>
      </c>
    </row>
    <row r="486" s="12" customFormat="1" ht="22.8" customHeight="1">
      <c r="A486" s="12"/>
      <c r="B486" s="191"/>
      <c r="C486" s="192"/>
      <c r="D486" s="193" t="s">
        <v>74</v>
      </c>
      <c r="E486" s="205" t="s">
        <v>1070</v>
      </c>
      <c r="F486" s="205" t="s">
        <v>1071</v>
      </c>
      <c r="G486" s="192"/>
      <c r="H486" s="192"/>
      <c r="I486" s="195"/>
      <c r="J486" s="206">
        <f>BK486</f>
        <v>0</v>
      </c>
      <c r="K486" s="192"/>
      <c r="L486" s="197"/>
      <c r="M486" s="198"/>
      <c r="N486" s="199"/>
      <c r="O486" s="199"/>
      <c r="P486" s="200">
        <f>SUM(P487:P514)</f>
        <v>0</v>
      </c>
      <c r="Q486" s="199"/>
      <c r="R486" s="200">
        <f>SUM(R487:R514)</f>
        <v>4.4398506100000006</v>
      </c>
      <c r="S486" s="199"/>
      <c r="T486" s="201">
        <f>SUM(T487:T514)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02" t="s">
        <v>85</v>
      </c>
      <c r="AT486" s="203" t="s">
        <v>74</v>
      </c>
      <c r="AU486" s="203" t="s">
        <v>83</v>
      </c>
      <c r="AY486" s="202" t="s">
        <v>147</v>
      </c>
      <c r="BK486" s="204">
        <f>SUM(BK487:BK514)</f>
        <v>0</v>
      </c>
    </row>
    <row r="487" s="2" customFormat="1" ht="49.05" customHeight="1">
      <c r="A487" s="40"/>
      <c r="B487" s="41"/>
      <c r="C487" s="207" t="s">
        <v>1072</v>
      </c>
      <c r="D487" s="207" t="s">
        <v>149</v>
      </c>
      <c r="E487" s="208" t="s">
        <v>1073</v>
      </c>
      <c r="F487" s="209" t="s">
        <v>1074</v>
      </c>
      <c r="G487" s="210" t="s">
        <v>159</v>
      </c>
      <c r="H487" s="211">
        <v>4.7130000000000001</v>
      </c>
      <c r="I487" s="212"/>
      <c r="J487" s="213">
        <f>ROUND(I487*H487,2)</f>
        <v>0</v>
      </c>
      <c r="K487" s="214"/>
      <c r="L487" s="46"/>
      <c r="M487" s="215" t="s">
        <v>19</v>
      </c>
      <c r="N487" s="216" t="s">
        <v>46</v>
      </c>
      <c r="O487" s="86"/>
      <c r="P487" s="217">
        <f>O487*H487</f>
        <v>0</v>
      </c>
      <c r="Q487" s="217">
        <v>0.0063</v>
      </c>
      <c r="R487" s="217">
        <f>Q487*H487</f>
        <v>0.0296919</v>
      </c>
      <c r="S487" s="217">
        <v>0</v>
      </c>
      <c r="T487" s="218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9" t="s">
        <v>964</v>
      </c>
      <c r="AT487" s="219" t="s">
        <v>149</v>
      </c>
      <c r="AU487" s="219" t="s">
        <v>85</v>
      </c>
      <c r="AY487" s="19" t="s">
        <v>147</v>
      </c>
      <c r="BE487" s="220">
        <f>IF(N487="základní",J487,0)</f>
        <v>0</v>
      </c>
      <c r="BF487" s="220">
        <f>IF(N487="snížená",J487,0)</f>
        <v>0</v>
      </c>
      <c r="BG487" s="220">
        <f>IF(N487="zákl. přenesená",J487,0)</f>
        <v>0</v>
      </c>
      <c r="BH487" s="220">
        <f>IF(N487="sníž. přenesená",J487,0)</f>
        <v>0</v>
      </c>
      <c r="BI487" s="220">
        <f>IF(N487="nulová",J487,0)</f>
        <v>0</v>
      </c>
      <c r="BJ487" s="19" t="s">
        <v>83</v>
      </c>
      <c r="BK487" s="220">
        <f>ROUND(I487*H487,2)</f>
        <v>0</v>
      </c>
      <c r="BL487" s="19" t="s">
        <v>964</v>
      </c>
      <c r="BM487" s="219" t="s">
        <v>1075</v>
      </c>
    </row>
    <row r="488" s="2" customFormat="1">
      <c r="A488" s="40"/>
      <c r="B488" s="41"/>
      <c r="C488" s="42"/>
      <c r="D488" s="221" t="s">
        <v>155</v>
      </c>
      <c r="E488" s="42"/>
      <c r="F488" s="222" t="s">
        <v>1076</v>
      </c>
      <c r="G488" s="42"/>
      <c r="H488" s="42"/>
      <c r="I488" s="223"/>
      <c r="J488" s="42"/>
      <c r="K488" s="42"/>
      <c r="L488" s="46"/>
      <c r="M488" s="224"/>
      <c r="N488" s="225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155</v>
      </c>
      <c r="AU488" s="19" t="s">
        <v>85</v>
      </c>
    </row>
    <row r="489" s="14" customFormat="1">
      <c r="A489" s="14"/>
      <c r="B489" s="248"/>
      <c r="C489" s="249"/>
      <c r="D489" s="239" t="s">
        <v>217</v>
      </c>
      <c r="E489" s="250" t="s">
        <v>19</v>
      </c>
      <c r="F489" s="251" t="s">
        <v>1077</v>
      </c>
      <c r="G489" s="249"/>
      <c r="H489" s="250" t="s">
        <v>19</v>
      </c>
      <c r="I489" s="252"/>
      <c r="J489" s="249"/>
      <c r="K489" s="249"/>
      <c r="L489" s="253"/>
      <c r="M489" s="254"/>
      <c r="N489" s="255"/>
      <c r="O489" s="255"/>
      <c r="P489" s="255"/>
      <c r="Q489" s="255"/>
      <c r="R489" s="255"/>
      <c r="S489" s="255"/>
      <c r="T489" s="25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7" t="s">
        <v>217</v>
      </c>
      <c r="AU489" s="257" t="s">
        <v>85</v>
      </c>
      <c r="AV489" s="14" t="s">
        <v>83</v>
      </c>
      <c r="AW489" s="14" t="s">
        <v>37</v>
      </c>
      <c r="AX489" s="14" t="s">
        <v>75</v>
      </c>
      <c r="AY489" s="257" t="s">
        <v>147</v>
      </c>
    </row>
    <row r="490" s="14" customFormat="1">
      <c r="A490" s="14"/>
      <c r="B490" s="248"/>
      <c r="C490" s="249"/>
      <c r="D490" s="239" t="s">
        <v>217</v>
      </c>
      <c r="E490" s="250" t="s">
        <v>19</v>
      </c>
      <c r="F490" s="251" t="s">
        <v>295</v>
      </c>
      <c r="G490" s="249"/>
      <c r="H490" s="250" t="s">
        <v>19</v>
      </c>
      <c r="I490" s="252"/>
      <c r="J490" s="249"/>
      <c r="K490" s="249"/>
      <c r="L490" s="253"/>
      <c r="M490" s="254"/>
      <c r="N490" s="255"/>
      <c r="O490" s="255"/>
      <c r="P490" s="255"/>
      <c r="Q490" s="255"/>
      <c r="R490" s="255"/>
      <c r="S490" s="255"/>
      <c r="T490" s="25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7" t="s">
        <v>217</v>
      </c>
      <c r="AU490" s="257" t="s">
        <v>85</v>
      </c>
      <c r="AV490" s="14" t="s">
        <v>83</v>
      </c>
      <c r="AW490" s="14" t="s">
        <v>37</v>
      </c>
      <c r="AX490" s="14" t="s">
        <v>75</v>
      </c>
      <c r="AY490" s="257" t="s">
        <v>147</v>
      </c>
    </row>
    <row r="491" s="13" customFormat="1">
      <c r="A491" s="13"/>
      <c r="B491" s="237"/>
      <c r="C491" s="238"/>
      <c r="D491" s="239" t="s">
        <v>217</v>
      </c>
      <c r="E491" s="258" t="s">
        <v>19</v>
      </c>
      <c r="F491" s="240" t="s">
        <v>2189</v>
      </c>
      <c r="G491" s="238"/>
      <c r="H491" s="241">
        <v>4.7130000000000001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7" t="s">
        <v>217</v>
      </c>
      <c r="AU491" s="247" t="s">
        <v>85</v>
      </c>
      <c r="AV491" s="13" t="s">
        <v>85</v>
      </c>
      <c r="AW491" s="13" t="s">
        <v>37</v>
      </c>
      <c r="AX491" s="13" t="s">
        <v>75</v>
      </c>
      <c r="AY491" s="247" t="s">
        <v>147</v>
      </c>
    </row>
    <row r="492" s="15" customFormat="1">
      <c r="A492" s="15"/>
      <c r="B492" s="259"/>
      <c r="C492" s="260"/>
      <c r="D492" s="239" t="s">
        <v>217</v>
      </c>
      <c r="E492" s="261" t="s">
        <v>19</v>
      </c>
      <c r="F492" s="262" t="s">
        <v>233</v>
      </c>
      <c r="G492" s="260"/>
      <c r="H492" s="263">
        <v>4.7130000000000001</v>
      </c>
      <c r="I492" s="264"/>
      <c r="J492" s="260"/>
      <c r="K492" s="260"/>
      <c r="L492" s="265"/>
      <c r="M492" s="266"/>
      <c r="N492" s="267"/>
      <c r="O492" s="267"/>
      <c r="P492" s="267"/>
      <c r="Q492" s="267"/>
      <c r="R492" s="267"/>
      <c r="S492" s="267"/>
      <c r="T492" s="26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9" t="s">
        <v>217</v>
      </c>
      <c r="AU492" s="269" t="s">
        <v>85</v>
      </c>
      <c r="AV492" s="15" t="s">
        <v>153</v>
      </c>
      <c r="AW492" s="15" t="s">
        <v>37</v>
      </c>
      <c r="AX492" s="15" t="s">
        <v>83</v>
      </c>
      <c r="AY492" s="269" t="s">
        <v>147</v>
      </c>
    </row>
    <row r="493" s="2" customFormat="1" ht="24.15" customHeight="1">
      <c r="A493" s="40"/>
      <c r="B493" s="41"/>
      <c r="C493" s="226" t="s">
        <v>1079</v>
      </c>
      <c r="D493" s="226" t="s">
        <v>212</v>
      </c>
      <c r="E493" s="227" t="s">
        <v>1080</v>
      </c>
      <c r="F493" s="228" t="s">
        <v>1081</v>
      </c>
      <c r="G493" s="229" t="s">
        <v>159</v>
      </c>
      <c r="H493" s="230">
        <v>4.9489999999999998</v>
      </c>
      <c r="I493" s="231"/>
      <c r="J493" s="232">
        <f>ROUND(I493*H493,2)</f>
        <v>0</v>
      </c>
      <c r="K493" s="233"/>
      <c r="L493" s="234"/>
      <c r="M493" s="235" t="s">
        <v>19</v>
      </c>
      <c r="N493" s="236" t="s">
        <v>46</v>
      </c>
      <c r="O493" s="86"/>
      <c r="P493" s="217">
        <f>O493*H493</f>
        <v>0</v>
      </c>
      <c r="Q493" s="217">
        <v>0.0015</v>
      </c>
      <c r="R493" s="217">
        <f>Q493*H493</f>
        <v>0.0074234999999999995</v>
      </c>
      <c r="S493" s="217">
        <v>0</v>
      </c>
      <c r="T493" s="218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9" t="s">
        <v>986</v>
      </c>
      <c r="AT493" s="219" t="s">
        <v>212</v>
      </c>
      <c r="AU493" s="219" t="s">
        <v>85</v>
      </c>
      <c r="AY493" s="19" t="s">
        <v>147</v>
      </c>
      <c r="BE493" s="220">
        <f>IF(N493="základní",J493,0)</f>
        <v>0</v>
      </c>
      <c r="BF493" s="220">
        <f>IF(N493="snížená",J493,0)</f>
        <v>0</v>
      </c>
      <c r="BG493" s="220">
        <f>IF(N493="zákl. přenesená",J493,0)</f>
        <v>0</v>
      </c>
      <c r="BH493" s="220">
        <f>IF(N493="sníž. přenesená",J493,0)</f>
        <v>0</v>
      </c>
      <c r="BI493" s="220">
        <f>IF(N493="nulová",J493,0)</f>
        <v>0</v>
      </c>
      <c r="BJ493" s="19" t="s">
        <v>83</v>
      </c>
      <c r="BK493" s="220">
        <f>ROUND(I493*H493,2)</f>
        <v>0</v>
      </c>
      <c r="BL493" s="19" t="s">
        <v>964</v>
      </c>
      <c r="BM493" s="219" t="s">
        <v>1082</v>
      </c>
    </row>
    <row r="494" s="2" customFormat="1" ht="37.8" customHeight="1">
      <c r="A494" s="40"/>
      <c r="B494" s="41"/>
      <c r="C494" s="207" t="s">
        <v>1083</v>
      </c>
      <c r="D494" s="207" t="s">
        <v>149</v>
      </c>
      <c r="E494" s="208" t="s">
        <v>1084</v>
      </c>
      <c r="F494" s="209" t="s">
        <v>1085</v>
      </c>
      <c r="G494" s="210" t="s">
        <v>159</v>
      </c>
      <c r="H494" s="211">
        <v>118.155</v>
      </c>
      <c r="I494" s="212"/>
      <c r="J494" s="213">
        <f>ROUND(I494*H494,2)</f>
        <v>0</v>
      </c>
      <c r="K494" s="214"/>
      <c r="L494" s="46"/>
      <c r="M494" s="215" t="s">
        <v>19</v>
      </c>
      <c r="N494" s="216" t="s">
        <v>46</v>
      </c>
      <c r="O494" s="86"/>
      <c r="P494" s="217">
        <f>O494*H494</f>
        <v>0</v>
      </c>
      <c r="Q494" s="217">
        <v>0</v>
      </c>
      <c r="R494" s="217">
        <f>Q494*H494</f>
        <v>0</v>
      </c>
      <c r="S494" s="217">
        <v>0</v>
      </c>
      <c r="T494" s="218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9" t="s">
        <v>964</v>
      </c>
      <c r="AT494" s="219" t="s">
        <v>149</v>
      </c>
      <c r="AU494" s="219" t="s">
        <v>85</v>
      </c>
      <c r="AY494" s="19" t="s">
        <v>147</v>
      </c>
      <c r="BE494" s="220">
        <f>IF(N494="základní",J494,0)</f>
        <v>0</v>
      </c>
      <c r="BF494" s="220">
        <f>IF(N494="snížená",J494,0)</f>
        <v>0</v>
      </c>
      <c r="BG494" s="220">
        <f>IF(N494="zákl. přenesená",J494,0)</f>
        <v>0</v>
      </c>
      <c r="BH494" s="220">
        <f>IF(N494="sníž. přenesená",J494,0)</f>
        <v>0</v>
      </c>
      <c r="BI494" s="220">
        <f>IF(N494="nulová",J494,0)</f>
        <v>0</v>
      </c>
      <c r="BJ494" s="19" t="s">
        <v>83</v>
      </c>
      <c r="BK494" s="220">
        <f>ROUND(I494*H494,2)</f>
        <v>0</v>
      </c>
      <c r="BL494" s="19" t="s">
        <v>964</v>
      </c>
      <c r="BM494" s="219" t="s">
        <v>1086</v>
      </c>
    </row>
    <row r="495" s="2" customFormat="1">
      <c r="A495" s="40"/>
      <c r="B495" s="41"/>
      <c r="C495" s="42"/>
      <c r="D495" s="221" t="s">
        <v>155</v>
      </c>
      <c r="E495" s="42"/>
      <c r="F495" s="222" t="s">
        <v>1087</v>
      </c>
      <c r="G495" s="42"/>
      <c r="H495" s="42"/>
      <c r="I495" s="223"/>
      <c r="J495" s="42"/>
      <c r="K495" s="42"/>
      <c r="L495" s="46"/>
      <c r="M495" s="224"/>
      <c r="N495" s="225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155</v>
      </c>
      <c r="AU495" s="19" t="s">
        <v>85</v>
      </c>
    </row>
    <row r="496" s="14" customFormat="1">
      <c r="A496" s="14"/>
      <c r="B496" s="248"/>
      <c r="C496" s="249"/>
      <c r="D496" s="239" t="s">
        <v>217</v>
      </c>
      <c r="E496" s="250" t="s">
        <v>19</v>
      </c>
      <c r="F496" s="251" t="s">
        <v>1088</v>
      </c>
      <c r="G496" s="249"/>
      <c r="H496" s="250" t="s">
        <v>19</v>
      </c>
      <c r="I496" s="252"/>
      <c r="J496" s="249"/>
      <c r="K496" s="249"/>
      <c r="L496" s="253"/>
      <c r="M496" s="254"/>
      <c r="N496" s="255"/>
      <c r="O496" s="255"/>
      <c r="P496" s="255"/>
      <c r="Q496" s="255"/>
      <c r="R496" s="255"/>
      <c r="S496" s="255"/>
      <c r="T496" s="25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7" t="s">
        <v>217</v>
      </c>
      <c r="AU496" s="257" t="s">
        <v>85</v>
      </c>
      <c r="AV496" s="14" t="s">
        <v>83</v>
      </c>
      <c r="AW496" s="14" t="s">
        <v>37</v>
      </c>
      <c r="AX496" s="14" t="s">
        <v>75</v>
      </c>
      <c r="AY496" s="257" t="s">
        <v>147</v>
      </c>
    </row>
    <row r="497" s="13" customFormat="1">
      <c r="A497" s="13"/>
      <c r="B497" s="237"/>
      <c r="C497" s="238"/>
      <c r="D497" s="239" t="s">
        <v>217</v>
      </c>
      <c r="E497" s="258" t="s">
        <v>19</v>
      </c>
      <c r="F497" s="240" t="s">
        <v>2188</v>
      </c>
      <c r="G497" s="238"/>
      <c r="H497" s="241">
        <v>118.155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217</v>
      </c>
      <c r="AU497" s="247" t="s">
        <v>85</v>
      </c>
      <c r="AV497" s="13" t="s">
        <v>85</v>
      </c>
      <c r="AW497" s="13" t="s">
        <v>37</v>
      </c>
      <c r="AX497" s="13" t="s">
        <v>83</v>
      </c>
      <c r="AY497" s="247" t="s">
        <v>147</v>
      </c>
    </row>
    <row r="498" s="2" customFormat="1" ht="24.15" customHeight="1">
      <c r="A498" s="40"/>
      <c r="B498" s="41"/>
      <c r="C498" s="226" t="s">
        <v>1089</v>
      </c>
      <c r="D498" s="226" t="s">
        <v>212</v>
      </c>
      <c r="E498" s="227" t="s">
        <v>1090</v>
      </c>
      <c r="F498" s="228" t="s">
        <v>1091</v>
      </c>
      <c r="G498" s="229" t="s">
        <v>159</v>
      </c>
      <c r="H498" s="230">
        <v>100.577</v>
      </c>
      <c r="I498" s="231"/>
      <c r="J498" s="232">
        <f>ROUND(I498*H498,2)</f>
        <v>0</v>
      </c>
      <c r="K498" s="233"/>
      <c r="L498" s="234"/>
      <c r="M498" s="235" t="s">
        <v>19</v>
      </c>
      <c r="N498" s="236" t="s">
        <v>46</v>
      </c>
      <c r="O498" s="86"/>
      <c r="P498" s="217">
        <f>O498*H498</f>
        <v>0</v>
      </c>
      <c r="Q498" s="217">
        <v>0.024</v>
      </c>
      <c r="R498" s="217">
        <f>Q498*H498</f>
        <v>2.4138480000000002</v>
      </c>
      <c r="S498" s="217">
        <v>0</v>
      </c>
      <c r="T498" s="218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9" t="s">
        <v>986</v>
      </c>
      <c r="AT498" s="219" t="s">
        <v>212</v>
      </c>
      <c r="AU498" s="219" t="s">
        <v>85</v>
      </c>
      <c r="AY498" s="19" t="s">
        <v>147</v>
      </c>
      <c r="BE498" s="220">
        <f>IF(N498="základní",J498,0)</f>
        <v>0</v>
      </c>
      <c r="BF498" s="220">
        <f>IF(N498="snížená",J498,0)</f>
        <v>0</v>
      </c>
      <c r="BG498" s="220">
        <f>IF(N498="zákl. přenesená",J498,0)</f>
        <v>0</v>
      </c>
      <c r="BH498" s="220">
        <f>IF(N498="sníž. přenesená",J498,0)</f>
        <v>0</v>
      </c>
      <c r="BI498" s="220">
        <f>IF(N498="nulová",J498,0)</f>
        <v>0</v>
      </c>
      <c r="BJ498" s="19" t="s">
        <v>83</v>
      </c>
      <c r="BK498" s="220">
        <f>ROUND(I498*H498,2)</f>
        <v>0</v>
      </c>
      <c r="BL498" s="19" t="s">
        <v>964</v>
      </c>
      <c r="BM498" s="219" t="s">
        <v>1092</v>
      </c>
    </row>
    <row r="499" s="2" customFormat="1" ht="24.15" customHeight="1">
      <c r="A499" s="40"/>
      <c r="B499" s="41"/>
      <c r="C499" s="226" t="s">
        <v>1093</v>
      </c>
      <c r="D499" s="226" t="s">
        <v>212</v>
      </c>
      <c r="E499" s="227" t="s">
        <v>1094</v>
      </c>
      <c r="F499" s="228" t="s">
        <v>1095</v>
      </c>
      <c r="G499" s="229" t="s">
        <v>159</v>
      </c>
      <c r="H499" s="230">
        <v>17.577999999999999</v>
      </c>
      <c r="I499" s="231"/>
      <c r="J499" s="232">
        <f>ROUND(I499*H499,2)</f>
        <v>0</v>
      </c>
      <c r="K499" s="233"/>
      <c r="L499" s="234"/>
      <c r="M499" s="235" t="s">
        <v>19</v>
      </c>
      <c r="N499" s="236" t="s">
        <v>46</v>
      </c>
      <c r="O499" s="86"/>
      <c r="P499" s="217">
        <f>O499*H499</f>
        <v>0</v>
      </c>
      <c r="Q499" s="217">
        <v>0.01</v>
      </c>
      <c r="R499" s="217">
        <f>Q499*H499</f>
        <v>0.17577999999999999</v>
      </c>
      <c r="S499" s="217">
        <v>0</v>
      </c>
      <c r="T499" s="218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9" t="s">
        <v>986</v>
      </c>
      <c r="AT499" s="219" t="s">
        <v>212</v>
      </c>
      <c r="AU499" s="219" t="s">
        <v>85</v>
      </c>
      <c r="AY499" s="19" t="s">
        <v>147</v>
      </c>
      <c r="BE499" s="220">
        <f>IF(N499="základní",J499,0)</f>
        <v>0</v>
      </c>
      <c r="BF499" s="220">
        <f>IF(N499="snížená",J499,0)</f>
        <v>0</v>
      </c>
      <c r="BG499" s="220">
        <f>IF(N499="zákl. přenesená",J499,0)</f>
        <v>0</v>
      </c>
      <c r="BH499" s="220">
        <f>IF(N499="sníž. přenesená",J499,0)</f>
        <v>0</v>
      </c>
      <c r="BI499" s="220">
        <f>IF(N499="nulová",J499,0)</f>
        <v>0</v>
      </c>
      <c r="BJ499" s="19" t="s">
        <v>83</v>
      </c>
      <c r="BK499" s="220">
        <f>ROUND(I499*H499,2)</f>
        <v>0</v>
      </c>
      <c r="BL499" s="19" t="s">
        <v>964</v>
      </c>
      <c r="BM499" s="219" t="s">
        <v>1096</v>
      </c>
    </row>
    <row r="500" s="2" customFormat="1" ht="24.15" customHeight="1">
      <c r="A500" s="40"/>
      <c r="B500" s="41"/>
      <c r="C500" s="226" t="s">
        <v>1097</v>
      </c>
      <c r="D500" s="226" t="s">
        <v>212</v>
      </c>
      <c r="E500" s="227" t="s">
        <v>1098</v>
      </c>
      <c r="F500" s="228" t="s">
        <v>1099</v>
      </c>
      <c r="G500" s="229" t="s">
        <v>159</v>
      </c>
      <c r="H500" s="230">
        <v>100.577</v>
      </c>
      <c r="I500" s="231"/>
      <c r="J500" s="232">
        <f>ROUND(I500*H500,2)</f>
        <v>0</v>
      </c>
      <c r="K500" s="233"/>
      <c r="L500" s="234"/>
      <c r="M500" s="235" t="s">
        <v>19</v>
      </c>
      <c r="N500" s="236" t="s">
        <v>46</v>
      </c>
      <c r="O500" s="86"/>
      <c r="P500" s="217">
        <f>O500*H500</f>
        <v>0</v>
      </c>
      <c r="Q500" s="217">
        <v>0.017999999999999999</v>
      </c>
      <c r="R500" s="217">
        <f>Q500*H500</f>
        <v>1.8103859999999998</v>
      </c>
      <c r="S500" s="217">
        <v>0</v>
      </c>
      <c r="T500" s="218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9" t="s">
        <v>986</v>
      </c>
      <c r="AT500" s="219" t="s">
        <v>212</v>
      </c>
      <c r="AU500" s="219" t="s">
        <v>85</v>
      </c>
      <c r="AY500" s="19" t="s">
        <v>147</v>
      </c>
      <c r="BE500" s="220">
        <f>IF(N500="základní",J500,0)</f>
        <v>0</v>
      </c>
      <c r="BF500" s="220">
        <f>IF(N500="snížená",J500,0)</f>
        <v>0</v>
      </c>
      <c r="BG500" s="220">
        <f>IF(N500="zákl. přenesená",J500,0)</f>
        <v>0</v>
      </c>
      <c r="BH500" s="220">
        <f>IF(N500="sníž. přenesená",J500,0)</f>
        <v>0</v>
      </c>
      <c r="BI500" s="220">
        <f>IF(N500="nulová",J500,0)</f>
        <v>0</v>
      </c>
      <c r="BJ500" s="19" t="s">
        <v>83</v>
      </c>
      <c r="BK500" s="220">
        <f>ROUND(I500*H500,2)</f>
        <v>0</v>
      </c>
      <c r="BL500" s="19" t="s">
        <v>964</v>
      </c>
      <c r="BM500" s="219" t="s">
        <v>1100</v>
      </c>
    </row>
    <row r="501" s="2" customFormat="1" ht="49.05" customHeight="1">
      <c r="A501" s="40"/>
      <c r="B501" s="41"/>
      <c r="C501" s="207" t="s">
        <v>1101</v>
      </c>
      <c r="D501" s="207" t="s">
        <v>149</v>
      </c>
      <c r="E501" s="208" t="s">
        <v>1102</v>
      </c>
      <c r="F501" s="209" t="s">
        <v>1103</v>
      </c>
      <c r="G501" s="210" t="s">
        <v>159</v>
      </c>
      <c r="H501" s="211">
        <v>4.7130000000000001</v>
      </c>
      <c r="I501" s="212"/>
      <c r="J501" s="213">
        <f>ROUND(I501*H501,2)</f>
        <v>0</v>
      </c>
      <c r="K501" s="214"/>
      <c r="L501" s="46"/>
      <c r="M501" s="215" t="s">
        <v>19</v>
      </c>
      <c r="N501" s="216" t="s">
        <v>46</v>
      </c>
      <c r="O501" s="86"/>
      <c r="P501" s="217">
        <f>O501*H501</f>
        <v>0</v>
      </c>
      <c r="Q501" s="217">
        <v>6.9999999999999994E-05</v>
      </c>
      <c r="R501" s="217">
        <f>Q501*H501</f>
        <v>0.00032990999999999999</v>
      </c>
      <c r="S501" s="217">
        <v>0</v>
      </c>
      <c r="T501" s="218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9" t="s">
        <v>964</v>
      </c>
      <c r="AT501" s="219" t="s">
        <v>149</v>
      </c>
      <c r="AU501" s="219" t="s">
        <v>85</v>
      </c>
      <c r="AY501" s="19" t="s">
        <v>147</v>
      </c>
      <c r="BE501" s="220">
        <f>IF(N501="základní",J501,0)</f>
        <v>0</v>
      </c>
      <c r="BF501" s="220">
        <f>IF(N501="snížená",J501,0)</f>
        <v>0</v>
      </c>
      <c r="BG501" s="220">
        <f>IF(N501="zákl. přenesená",J501,0)</f>
        <v>0</v>
      </c>
      <c r="BH501" s="220">
        <f>IF(N501="sníž. přenesená",J501,0)</f>
        <v>0</v>
      </c>
      <c r="BI501" s="220">
        <f>IF(N501="nulová",J501,0)</f>
        <v>0</v>
      </c>
      <c r="BJ501" s="19" t="s">
        <v>83</v>
      </c>
      <c r="BK501" s="220">
        <f>ROUND(I501*H501,2)</f>
        <v>0</v>
      </c>
      <c r="BL501" s="19" t="s">
        <v>964</v>
      </c>
      <c r="BM501" s="219" t="s">
        <v>1104</v>
      </c>
    </row>
    <row r="502" s="2" customFormat="1">
      <c r="A502" s="40"/>
      <c r="B502" s="41"/>
      <c r="C502" s="42"/>
      <c r="D502" s="221" t="s">
        <v>155</v>
      </c>
      <c r="E502" s="42"/>
      <c r="F502" s="222" t="s">
        <v>1105</v>
      </c>
      <c r="G502" s="42"/>
      <c r="H502" s="42"/>
      <c r="I502" s="223"/>
      <c r="J502" s="42"/>
      <c r="K502" s="42"/>
      <c r="L502" s="46"/>
      <c r="M502" s="224"/>
      <c r="N502" s="225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155</v>
      </c>
      <c r="AU502" s="19" t="s">
        <v>85</v>
      </c>
    </row>
    <row r="503" s="14" customFormat="1">
      <c r="A503" s="14"/>
      <c r="B503" s="248"/>
      <c r="C503" s="249"/>
      <c r="D503" s="239" t="s">
        <v>217</v>
      </c>
      <c r="E503" s="250" t="s">
        <v>19</v>
      </c>
      <c r="F503" s="251" t="s">
        <v>1106</v>
      </c>
      <c r="G503" s="249"/>
      <c r="H503" s="250" t="s">
        <v>19</v>
      </c>
      <c r="I503" s="252"/>
      <c r="J503" s="249"/>
      <c r="K503" s="249"/>
      <c r="L503" s="253"/>
      <c r="M503" s="254"/>
      <c r="N503" s="255"/>
      <c r="O503" s="255"/>
      <c r="P503" s="255"/>
      <c r="Q503" s="255"/>
      <c r="R503" s="255"/>
      <c r="S503" s="255"/>
      <c r="T503" s="25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7" t="s">
        <v>217</v>
      </c>
      <c r="AU503" s="257" t="s">
        <v>85</v>
      </c>
      <c r="AV503" s="14" t="s">
        <v>83</v>
      </c>
      <c r="AW503" s="14" t="s">
        <v>37</v>
      </c>
      <c r="AX503" s="14" t="s">
        <v>75</v>
      </c>
      <c r="AY503" s="257" t="s">
        <v>147</v>
      </c>
    </row>
    <row r="504" s="14" customFormat="1">
      <c r="A504" s="14"/>
      <c r="B504" s="248"/>
      <c r="C504" s="249"/>
      <c r="D504" s="239" t="s">
        <v>217</v>
      </c>
      <c r="E504" s="250" t="s">
        <v>19</v>
      </c>
      <c r="F504" s="251" t="s">
        <v>295</v>
      </c>
      <c r="G504" s="249"/>
      <c r="H504" s="250" t="s">
        <v>19</v>
      </c>
      <c r="I504" s="252"/>
      <c r="J504" s="249"/>
      <c r="K504" s="249"/>
      <c r="L504" s="253"/>
      <c r="M504" s="254"/>
      <c r="N504" s="255"/>
      <c r="O504" s="255"/>
      <c r="P504" s="255"/>
      <c r="Q504" s="255"/>
      <c r="R504" s="255"/>
      <c r="S504" s="255"/>
      <c r="T504" s="25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7" t="s">
        <v>217</v>
      </c>
      <c r="AU504" s="257" t="s">
        <v>85</v>
      </c>
      <c r="AV504" s="14" t="s">
        <v>83</v>
      </c>
      <c r="AW504" s="14" t="s">
        <v>37</v>
      </c>
      <c r="AX504" s="14" t="s">
        <v>75</v>
      </c>
      <c r="AY504" s="257" t="s">
        <v>147</v>
      </c>
    </row>
    <row r="505" s="13" customFormat="1">
      <c r="A505" s="13"/>
      <c r="B505" s="237"/>
      <c r="C505" s="238"/>
      <c r="D505" s="239" t="s">
        <v>217</v>
      </c>
      <c r="E505" s="258" t="s">
        <v>19</v>
      </c>
      <c r="F505" s="240" t="s">
        <v>2189</v>
      </c>
      <c r="G505" s="238"/>
      <c r="H505" s="241">
        <v>4.7130000000000001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7" t="s">
        <v>217</v>
      </c>
      <c r="AU505" s="247" t="s">
        <v>85</v>
      </c>
      <c r="AV505" s="13" t="s">
        <v>85</v>
      </c>
      <c r="AW505" s="13" t="s">
        <v>37</v>
      </c>
      <c r="AX505" s="13" t="s">
        <v>75</v>
      </c>
      <c r="AY505" s="247" t="s">
        <v>147</v>
      </c>
    </row>
    <row r="506" s="15" customFormat="1">
      <c r="A506" s="15"/>
      <c r="B506" s="259"/>
      <c r="C506" s="260"/>
      <c r="D506" s="239" t="s">
        <v>217</v>
      </c>
      <c r="E506" s="261" t="s">
        <v>19</v>
      </c>
      <c r="F506" s="262" t="s">
        <v>233</v>
      </c>
      <c r="G506" s="260"/>
      <c r="H506" s="263">
        <v>4.7130000000000001</v>
      </c>
      <c r="I506" s="264"/>
      <c r="J506" s="260"/>
      <c r="K506" s="260"/>
      <c r="L506" s="265"/>
      <c r="M506" s="266"/>
      <c r="N506" s="267"/>
      <c r="O506" s="267"/>
      <c r="P506" s="267"/>
      <c r="Q506" s="267"/>
      <c r="R506" s="267"/>
      <c r="S506" s="267"/>
      <c r="T506" s="268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9" t="s">
        <v>217</v>
      </c>
      <c r="AU506" s="269" t="s">
        <v>85</v>
      </c>
      <c r="AV506" s="15" t="s">
        <v>153</v>
      </c>
      <c r="AW506" s="15" t="s">
        <v>37</v>
      </c>
      <c r="AX506" s="15" t="s">
        <v>83</v>
      </c>
      <c r="AY506" s="269" t="s">
        <v>147</v>
      </c>
    </row>
    <row r="507" s="2" customFormat="1" ht="44.25" customHeight="1">
      <c r="A507" s="40"/>
      <c r="B507" s="41"/>
      <c r="C507" s="207" t="s">
        <v>1108</v>
      </c>
      <c r="D507" s="207" t="s">
        <v>149</v>
      </c>
      <c r="E507" s="208" t="s">
        <v>1109</v>
      </c>
      <c r="F507" s="209" t="s">
        <v>1110</v>
      </c>
      <c r="G507" s="210" t="s">
        <v>159</v>
      </c>
      <c r="H507" s="211">
        <v>23.913</v>
      </c>
      <c r="I507" s="212"/>
      <c r="J507" s="213">
        <f>ROUND(I507*H507,2)</f>
        <v>0</v>
      </c>
      <c r="K507" s="214"/>
      <c r="L507" s="46"/>
      <c r="M507" s="215" t="s">
        <v>19</v>
      </c>
      <c r="N507" s="216" t="s">
        <v>46</v>
      </c>
      <c r="O507" s="86"/>
      <c r="P507" s="217">
        <f>O507*H507</f>
        <v>0</v>
      </c>
      <c r="Q507" s="217">
        <v>0.00010000000000000001</v>
      </c>
      <c r="R507" s="217">
        <f>Q507*H507</f>
        <v>0.0023913000000000003</v>
      </c>
      <c r="S507" s="217">
        <v>0</v>
      </c>
      <c r="T507" s="218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9" t="s">
        <v>964</v>
      </c>
      <c r="AT507" s="219" t="s">
        <v>149</v>
      </c>
      <c r="AU507" s="219" t="s">
        <v>85</v>
      </c>
      <c r="AY507" s="19" t="s">
        <v>147</v>
      </c>
      <c r="BE507" s="220">
        <f>IF(N507="základní",J507,0)</f>
        <v>0</v>
      </c>
      <c r="BF507" s="220">
        <f>IF(N507="snížená",J507,0)</f>
        <v>0</v>
      </c>
      <c r="BG507" s="220">
        <f>IF(N507="zákl. přenesená",J507,0)</f>
        <v>0</v>
      </c>
      <c r="BH507" s="220">
        <f>IF(N507="sníž. přenesená",J507,0)</f>
        <v>0</v>
      </c>
      <c r="BI507" s="220">
        <f>IF(N507="nulová",J507,0)</f>
        <v>0</v>
      </c>
      <c r="BJ507" s="19" t="s">
        <v>83</v>
      </c>
      <c r="BK507" s="220">
        <f>ROUND(I507*H507,2)</f>
        <v>0</v>
      </c>
      <c r="BL507" s="19" t="s">
        <v>964</v>
      </c>
      <c r="BM507" s="219" t="s">
        <v>1111</v>
      </c>
    </row>
    <row r="508" s="2" customFormat="1">
      <c r="A508" s="40"/>
      <c r="B508" s="41"/>
      <c r="C508" s="42"/>
      <c r="D508" s="221" t="s">
        <v>155</v>
      </c>
      <c r="E508" s="42"/>
      <c r="F508" s="222" t="s">
        <v>1112</v>
      </c>
      <c r="G508" s="42"/>
      <c r="H508" s="42"/>
      <c r="I508" s="223"/>
      <c r="J508" s="42"/>
      <c r="K508" s="42"/>
      <c r="L508" s="46"/>
      <c r="M508" s="224"/>
      <c r="N508" s="225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155</v>
      </c>
      <c r="AU508" s="19" t="s">
        <v>85</v>
      </c>
    </row>
    <row r="509" s="14" customFormat="1">
      <c r="A509" s="14"/>
      <c r="B509" s="248"/>
      <c r="C509" s="249"/>
      <c r="D509" s="239" t="s">
        <v>217</v>
      </c>
      <c r="E509" s="250" t="s">
        <v>19</v>
      </c>
      <c r="F509" s="251" t="s">
        <v>1113</v>
      </c>
      <c r="G509" s="249"/>
      <c r="H509" s="250" t="s">
        <v>19</v>
      </c>
      <c r="I509" s="252"/>
      <c r="J509" s="249"/>
      <c r="K509" s="249"/>
      <c r="L509" s="253"/>
      <c r="M509" s="254"/>
      <c r="N509" s="255"/>
      <c r="O509" s="255"/>
      <c r="P509" s="255"/>
      <c r="Q509" s="255"/>
      <c r="R509" s="255"/>
      <c r="S509" s="255"/>
      <c r="T509" s="25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7" t="s">
        <v>217</v>
      </c>
      <c r="AU509" s="257" t="s">
        <v>85</v>
      </c>
      <c r="AV509" s="14" t="s">
        <v>83</v>
      </c>
      <c r="AW509" s="14" t="s">
        <v>37</v>
      </c>
      <c r="AX509" s="14" t="s">
        <v>75</v>
      </c>
      <c r="AY509" s="257" t="s">
        <v>147</v>
      </c>
    </row>
    <row r="510" s="14" customFormat="1">
      <c r="A510" s="14"/>
      <c r="B510" s="248"/>
      <c r="C510" s="249"/>
      <c r="D510" s="239" t="s">
        <v>217</v>
      </c>
      <c r="E510" s="250" t="s">
        <v>19</v>
      </c>
      <c r="F510" s="251" t="s">
        <v>295</v>
      </c>
      <c r="G510" s="249"/>
      <c r="H510" s="250" t="s">
        <v>19</v>
      </c>
      <c r="I510" s="252"/>
      <c r="J510" s="249"/>
      <c r="K510" s="249"/>
      <c r="L510" s="253"/>
      <c r="M510" s="254"/>
      <c r="N510" s="255"/>
      <c r="O510" s="255"/>
      <c r="P510" s="255"/>
      <c r="Q510" s="255"/>
      <c r="R510" s="255"/>
      <c r="S510" s="255"/>
      <c r="T510" s="25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7" t="s">
        <v>217</v>
      </c>
      <c r="AU510" s="257" t="s">
        <v>85</v>
      </c>
      <c r="AV510" s="14" t="s">
        <v>83</v>
      </c>
      <c r="AW510" s="14" t="s">
        <v>37</v>
      </c>
      <c r="AX510" s="14" t="s">
        <v>75</v>
      </c>
      <c r="AY510" s="257" t="s">
        <v>147</v>
      </c>
    </row>
    <row r="511" s="13" customFormat="1">
      <c r="A511" s="13"/>
      <c r="B511" s="237"/>
      <c r="C511" s="238"/>
      <c r="D511" s="239" t="s">
        <v>217</v>
      </c>
      <c r="E511" s="258" t="s">
        <v>19</v>
      </c>
      <c r="F511" s="240" t="s">
        <v>2195</v>
      </c>
      <c r="G511" s="238"/>
      <c r="H511" s="241">
        <v>23.913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7" t="s">
        <v>217</v>
      </c>
      <c r="AU511" s="247" t="s">
        <v>85</v>
      </c>
      <c r="AV511" s="13" t="s">
        <v>85</v>
      </c>
      <c r="AW511" s="13" t="s">
        <v>37</v>
      </c>
      <c r="AX511" s="13" t="s">
        <v>75</v>
      </c>
      <c r="AY511" s="247" t="s">
        <v>147</v>
      </c>
    </row>
    <row r="512" s="15" customFormat="1">
      <c r="A512" s="15"/>
      <c r="B512" s="259"/>
      <c r="C512" s="260"/>
      <c r="D512" s="239" t="s">
        <v>217</v>
      </c>
      <c r="E512" s="261" t="s">
        <v>19</v>
      </c>
      <c r="F512" s="262" t="s">
        <v>233</v>
      </c>
      <c r="G512" s="260"/>
      <c r="H512" s="263">
        <v>23.913</v>
      </c>
      <c r="I512" s="264"/>
      <c r="J512" s="260"/>
      <c r="K512" s="260"/>
      <c r="L512" s="265"/>
      <c r="M512" s="266"/>
      <c r="N512" s="267"/>
      <c r="O512" s="267"/>
      <c r="P512" s="267"/>
      <c r="Q512" s="267"/>
      <c r="R512" s="267"/>
      <c r="S512" s="267"/>
      <c r="T512" s="268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9" t="s">
        <v>217</v>
      </c>
      <c r="AU512" s="269" t="s">
        <v>85</v>
      </c>
      <c r="AV512" s="15" t="s">
        <v>153</v>
      </c>
      <c r="AW512" s="15" t="s">
        <v>37</v>
      </c>
      <c r="AX512" s="15" t="s">
        <v>83</v>
      </c>
      <c r="AY512" s="269" t="s">
        <v>147</v>
      </c>
    </row>
    <row r="513" s="2" customFormat="1" ht="49.05" customHeight="1">
      <c r="A513" s="40"/>
      <c r="B513" s="41"/>
      <c r="C513" s="207" t="s">
        <v>1128</v>
      </c>
      <c r="D513" s="207" t="s">
        <v>149</v>
      </c>
      <c r="E513" s="208" t="s">
        <v>1129</v>
      </c>
      <c r="F513" s="209" t="s">
        <v>1130</v>
      </c>
      <c r="G513" s="210" t="s">
        <v>189</v>
      </c>
      <c r="H513" s="211">
        <v>4.4400000000000004</v>
      </c>
      <c r="I513" s="212"/>
      <c r="J513" s="213">
        <f>ROUND(I513*H513,2)</f>
        <v>0</v>
      </c>
      <c r="K513" s="214"/>
      <c r="L513" s="46"/>
      <c r="M513" s="215" t="s">
        <v>19</v>
      </c>
      <c r="N513" s="216" t="s">
        <v>46</v>
      </c>
      <c r="O513" s="86"/>
      <c r="P513" s="217">
        <f>O513*H513</f>
        <v>0</v>
      </c>
      <c r="Q513" s="217">
        <v>0</v>
      </c>
      <c r="R513" s="217">
        <f>Q513*H513</f>
        <v>0</v>
      </c>
      <c r="S513" s="217">
        <v>0</v>
      </c>
      <c r="T513" s="218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9" t="s">
        <v>964</v>
      </c>
      <c r="AT513" s="219" t="s">
        <v>149</v>
      </c>
      <c r="AU513" s="219" t="s">
        <v>85</v>
      </c>
      <c r="AY513" s="19" t="s">
        <v>147</v>
      </c>
      <c r="BE513" s="220">
        <f>IF(N513="základní",J513,0)</f>
        <v>0</v>
      </c>
      <c r="BF513" s="220">
        <f>IF(N513="snížená",J513,0)</f>
        <v>0</v>
      </c>
      <c r="BG513" s="220">
        <f>IF(N513="zákl. přenesená",J513,0)</f>
        <v>0</v>
      </c>
      <c r="BH513" s="220">
        <f>IF(N513="sníž. přenesená",J513,0)</f>
        <v>0</v>
      </c>
      <c r="BI513" s="220">
        <f>IF(N513="nulová",J513,0)</f>
        <v>0</v>
      </c>
      <c r="BJ513" s="19" t="s">
        <v>83</v>
      </c>
      <c r="BK513" s="220">
        <f>ROUND(I513*H513,2)</f>
        <v>0</v>
      </c>
      <c r="BL513" s="19" t="s">
        <v>964</v>
      </c>
      <c r="BM513" s="219" t="s">
        <v>1131</v>
      </c>
    </row>
    <row r="514" s="2" customFormat="1">
      <c r="A514" s="40"/>
      <c r="B514" s="41"/>
      <c r="C514" s="42"/>
      <c r="D514" s="221" t="s">
        <v>155</v>
      </c>
      <c r="E514" s="42"/>
      <c r="F514" s="222" t="s">
        <v>1132</v>
      </c>
      <c r="G514" s="42"/>
      <c r="H514" s="42"/>
      <c r="I514" s="223"/>
      <c r="J514" s="42"/>
      <c r="K514" s="42"/>
      <c r="L514" s="46"/>
      <c r="M514" s="224"/>
      <c r="N514" s="225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155</v>
      </c>
      <c r="AU514" s="19" t="s">
        <v>85</v>
      </c>
    </row>
    <row r="515" s="12" customFormat="1" ht="22.8" customHeight="1">
      <c r="A515" s="12"/>
      <c r="B515" s="191"/>
      <c r="C515" s="192"/>
      <c r="D515" s="193" t="s">
        <v>74</v>
      </c>
      <c r="E515" s="205" t="s">
        <v>1133</v>
      </c>
      <c r="F515" s="205" t="s">
        <v>1134</v>
      </c>
      <c r="G515" s="192"/>
      <c r="H515" s="192"/>
      <c r="I515" s="195"/>
      <c r="J515" s="206">
        <f>BK515</f>
        <v>0</v>
      </c>
      <c r="K515" s="192"/>
      <c r="L515" s="197"/>
      <c r="M515" s="198"/>
      <c r="N515" s="199"/>
      <c r="O515" s="199"/>
      <c r="P515" s="200">
        <f>SUM(P516:P517)</f>
        <v>0</v>
      </c>
      <c r="Q515" s="199"/>
      <c r="R515" s="200">
        <f>SUM(R516:R517)</f>
        <v>0.0042399999999999998</v>
      </c>
      <c r="S515" s="199"/>
      <c r="T515" s="201">
        <f>SUM(T516:T517)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2" t="s">
        <v>85</v>
      </c>
      <c r="AT515" s="203" t="s">
        <v>74</v>
      </c>
      <c r="AU515" s="203" t="s">
        <v>83</v>
      </c>
      <c r="AY515" s="202" t="s">
        <v>147</v>
      </c>
      <c r="BK515" s="204">
        <f>SUM(BK516:BK517)</f>
        <v>0</v>
      </c>
    </row>
    <row r="516" s="2" customFormat="1" ht="24.15" customHeight="1">
      <c r="A516" s="40"/>
      <c r="B516" s="41"/>
      <c r="C516" s="207" t="s">
        <v>1135</v>
      </c>
      <c r="D516" s="207" t="s">
        <v>149</v>
      </c>
      <c r="E516" s="208" t="s">
        <v>1136</v>
      </c>
      <c r="F516" s="209" t="s">
        <v>1137</v>
      </c>
      <c r="G516" s="210" t="s">
        <v>772</v>
      </c>
      <c r="H516" s="211">
        <v>2</v>
      </c>
      <c r="I516" s="212"/>
      <c r="J516" s="213">
        <f>ROUND(I516*H516,2)</f>
        <v>0</v>
      </c>
      <c r="K516" s="214"/>
      <c r="L516" s="46"/>
      <c r="M516" s="215" t="s">
        <v>19</v>
      </c>
      <c r="N516" s="216" t="s">
        <v>46</v>
      </c>
      <c r="O516" s="86"/>
      <c r="P516" s="217">
        <f>O516*H516</f>
        <v>0</v>
      </c>
      <c r="Q516" s="217">
        <v>0.0021199999999999999</v>
      </c>
      <c r="R516" s="217">
        <f>Q516*H516</f>
        <v>0.0042399999999999998</v>
      </c>
      <c r="S516" s="217">
        <v>0</v>
      </c>
      <c r="T516" s="218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9" t="s">
        <v>964</v>
      </c>
      <c r="AT516" s="219" t="s">
        <v>149</v>
      </c>
      <c r="AU516" s="219" t="s">
        <v>85</v>
      </c>
      <c r="AY516" s="19" t="s">
        <v>147</v>
      </c>
      <c r="BE516" s="220">
        <f>IF(N516="základní",J516,0)</f>
        <v>0</v>
      </c>
      <c r="BF516" s="220">
        <f>IF(N516="snížená",J516,0)</f>
        <v>0</v>
      </c>
      <c r="BG516" s="220">
        <f>IF(N516="zákl. přenesená",J516,0)</f>
        <v>0</v>
      </c>
      <c r="BH516" s="220">
        <f>IF(N516="sníž. přenesená",J516,0)</f>
        <v>0</v>
      </c>
      <c r="BI516" s="220">
        <f>IF(N516="nulová",J516,0)</f>
        <v>0</v>
      </c>
      <c r="BJ516" s="19" t="s">
        <v>83</v>
      </c>
      <c r="BK516" s="220">
        <f>ROUND(I516*H516,2)</f>
        <v>0</v>
      </c>
      <c r="BL516" s="19" t="s">
        <v>964</v>
      </c>
      <c r="BM516" s="219" t="s">
        <v>1138</v>
      </c>
    </row>
    <row r="517" s="2" customFormat="1">
      <c r="A517" s="40"/>
      <c r="B517" s="41"/>
      <c r="C517" s="42"/>
      <c r="D517" s="221" t="s">
        <v>155</v>
      </c>
      <c r="E517" s="42"/>
      <c r="F517" s="222" t="s">
        <v>1139</v>
      </c>
      <c r="G517" s="42"/>
      <c r="H517" s="42"/>
      <c r="I517" s="223"/>
      <c r="J517" s="42"/>
      <c r="K517" s="42"/>
      <c r="L517" s="46"/>
      <c r="M517" s="224"/>
      <c r="N517" s="225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155</v>
      </c>
      <c r="AU517" s="19" t="s">
        <v>85</v>
      </c>
    </row>
    <row r="518" s="12" customFormat="1" ht="22.8" customHeight="1">
      <c r="A518" s="12"/>
      <c r="B518" s="191"/>
      <c r="C518" s="192"/>
      <c r="D518" s="193" t="s">
        <v>74</v>
      </c>
      <c r="E518" s="205" t="s">
        <v>1145</v>
      </c>
      <c r="F518" s="205" t="s">
        <v>1146</v>
      </c>
      <c r="G518" s="192"/>
      <c r="H518" s="192"/>
      <c r="I518" s="195"/>
      <c r="J518" s="206">
        <f>BK518</f>
        <v>0</v>
      </c>
      <c r="K518" s="192"/>
      <c r="L518" s="197"/>
      <c r="M518" s="198"/>
      <c r="N518" s="199"/>
      <c r="O518" s="199"/>
      <c r="P518" s="200">
        <f>SUM(P519:P527)</f>
        <v>0</v>
      </c>
      <c r="Q518" s="199"/>
      <c r="R518" s="200">
        <f>SUM(R519:R527)</f>
        <v>0.00064800000000000003</v>
      </c>
      <c r="S518" s="199"/>
      <c r="T518" s="201">
        <f>SUM(T519:T527)</f>
        <v>0.0012999999999999999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02" t="s">
        <v>85</v>
      </c>
      <c r="AT518" s="203" t="s">
        <v>74</v>
      </c>
      <c r="AU518" s="203" t="s">
        <v>83</v>
      </c>
      <c r="AY518" s="202" t="s">
        <v>147</v>
      </c>
      <c r="BK518" s="204">
        <f>SUM(BK519:BK527)</f>
        <v>0</v>
      </c>
    </row>
    <row r="519" s="2" customFormat="1" ht="37.8" customHeight="1">
      <c r="A519" s="40"/>
      <c r="B519" s="41"/>
      <c r="C519" s="207" t="s">
        <v>1147</v>
      </c>
      <c r="D519" s="207" t="s">
        <v>149</v>
      </c>
      <c r="E519" s="208" t="s">
        <v>1148</v>
      </c>
      <c r="F519" s="209" t="s">
        <v>1149</v>
      </c>
      <c r="G519" s="210" t="s">
        <v>772</v>
      </c>
      <c r="H519" s="211">
        <v>1</v>
      </c>
      <c r="I519" s="212"/>
      <c r="J519" s="213">
        <f>ROUND(I519*H519,2)</f>
        <v>0</v>
      </c>
      <c r="K519" s="214"/>
      <c r="L519" s="46"/>
      <c r="M519" s="215" t="s">
        <v>19</v>
      </c>
      <c r="N519" s="216" t="s">
        <v>46</v>
      </c>
      <c r="O519" s="86"/>
      <c r="P519" s="217">
        <f>O519*H519</f>
        <v>0</v>
      </c>
      <c r="Q519" s="217">
        <v>0</v>
      </c>
      <c r="R519" s="217">
        <f>Q519*H519</f>
        <v>0</v>
      </c>
      <c r="S519" s="217">
        <v>0.0012999999999999999</v>
      </c>
      <c r="T519" s="218">
        <f>S519*H519</f>
        <v>0.0012999999999999999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9" t="s">
        <v>964</v>
      </c>
      <c r="AT519" s="219" t="s">
        <v>149</v>
      </c>
      <c r="AU519" s="219" t="s">
        <v>85</v>
      </c>
      <c r="AY519" s="19" t="s">
        <v>147</v>
      </c>
      <c r="BE519" s="220">
        <f>IF(N519="základní",J519,0)</f>
        <v>0</v>
      </c>
      <c r="BF519" s="220">
        <f>IF(N519="snížená",J519,0)</f>
        <v>0</v>
      </c>
      <c r="BG519" s="220">
        <f>IF(N519="zákl. přenesená",J519,0)</f>
        <v>0</v>
      </c>
      <c r="BH519" s="220">
        <f>IF(N519="sníž. přenesená",J519,0)</f>
        <v>0</v>
      </c>
      <c r="BI519" s="220">
        <f>IF(N519="nulová",J519,0)</f>
        <v>0</v>
      </c>
      <c r="BJ519" s="19" t="s">
        <v>83</v>
      </c>
      <c r="BK519" s="220">
        <f>ROUND(I519*H519,2)</f>
        <v>0</v>
      </c>
      <c r="BL519" s="19" t="s">
        <v>964</v>
      </c>
      <c r="BM519" s="219" t="s">
        <v>1150</v>
      </c>
    </row>
    <row r="520" s="2" customFormat="1">
      <c r="A520" s="40"/>
      <c r="B520" s="41"/>
      <c r="C520" s="42"/>
      <c r="D520" s="221" t="s">
        <v>155</v>
      </c>
      <c r="E520" s="42"/>
      <c r="F520" s="222" t="s">
        <v>1151</v>
      </c>
      <c r="G520" s="42"/>
      <c r="H520" s="42"/>
      <c r="I520" s="223"/>
      <c r="J520" s="42"/>
      <c r="K520" s="42"/>
      <c r="L520" s="46"/>
      <c r="M520" s="224"/>
      <c r="N520" s="225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155</v>
      </c>
      <c r="AU520" s="19" t="s">
        <v>85</v>
      </c>
    </row>
    <row r="521" s="2" customFormat="1" ht="37.8" customHeight="1">
      <c r="A521" s="40"/>
      <c r="B521" s="41"/>
      <c r="C521" s="207" t="s">
        <v>1157</v>
      </c>
      <c r="D521" s="207" t="s">
        <v>149</v>
      </c>
      <c r="E521" s="208" t="s">
        <v>1158</v>
      </c>
      <c r="F521" s="209" t="s">
        <v>1159</v>
      </c>
      <c r="G521" s="210" t="s">
        <v>278</v>
      </c>
      <c r="H521" s="211">
        <v>4</v>
      </c>
      <c r="I521" s="212"/>
      <c r="J521" s="213">
        <f>ROUND(I521*H521,2)</f>
        <v>0</v>
      </c>
      <c r="K521" s="214"/>
      <c r="L521" s="46"/>
      <c r="M521" s="215" t="s">
        <v>19</v>
      </c>
      <c r="N521" s="216" t="s">
        <v>46</v>
      </c>
      <c r="O521" s="86"/>
      <c r="P521" s="217">
        <f>O521*H521</f>
        <v>0</v>
      </c>
      <c r="Q521" s="217">
        <v>0</v>
      </c>
      <c r="R521" s="217">
        <f>Q521*H521</f>
        <v>0</v>
      </c>
      <c r="S521" s="217">
        <v>0</v>
      </c>
      <c r="T521" s="218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9" t="s">
        <v>964</v>
      </c>
      <c r="AT521" s="219" t="s">
        <v>149</v>
      </c>
      <c r="AU521" s="219" t="s">
        <v>85</v>
      </c>
      <c r="AY521" s="19" t="s">
        <v>147</v>
      </c>
      <c r="BE521" s="220">
        <f>IF(N521="základní",J521,0)</f>
        <v>0</v>
      </c>
      <c r="BF521" s="220">
        <f>IF(N521="snížená",J521,0)</f>
        <v>0</v>
      </c>
      <c r="BG521" s="220">
        <f>IF(N521="zákl. přenesená",J521,0)</f>
        <v>0</v>
      </c>
      <c r="BH521" s="220">
        <f>IF(N521="sníž. přenesená",J521,0)</f>
        <v>0</v>
      </c>
      <c r="BI521" s="220">
        <f>IF(N521="nulová",J521,0)</f>
        <v>0</v>
      </c>
      <c r="BJ521" s="19" t="s">
        <v>83</v>
      </c>
      <c r="BK521" s="220">
        <f>ROUND(I521*H521,2)</f>
        <v>0</v>
      </c>
      <c r="BL521" s="19" t="s">
        <v>964</v>
      </c>
      <c r="BM521" s="219" t="s">
        <v>1160</v>
      </c>
    </row>
    <row r="522" s="2" customFormat="1">
      <c r="A522" s="40"/>
      <c r="B522" s="41"/>
      <c r="C522" s="42"/>
      <c r="D522" s="221" t="s">
        <v>155</v>
      </c>
      <c r="E522" s="42"/>
      <c r="F522" s="222" t="s">
        <v>1161</v>
      </c>
      <c r="G522" s="42"/>
      <c r="H522" s="42"/>
      <c r="I522" s="223"/>
      <c r="J522" s="42"/>
      <c r="K522" s="42"/>
      <c r="L522" s="46"/>
      <c r="M522" s="224"/>
      <c r="N522" s="225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155</v>
      </c>
      <c r="AU522" s="19" t="s">
        <v>85</v>
      </c>
    </row>
    <row r="523" s="14" customFormat="1">
      <c r="A523" s="14"/>
      <c r="B523" s="248"/>
      <c r="C523" s="249"/>
      <c r="D523" s="239" t="s">
        <v>217</v>
      </c>
      <c r="E523" s="250" t="s">
        <v>19</v>
      </c>
      <c r="F523" s="251" t="s">
        <v>1162</v>
      </c>
      <c r="G523" s="249"/>
      <c r="H523" s="250" t="s">
        <v>19</v>
      </c>
      <c r="I523" s="252"/>
      <c r="J523" s="249"/>
      <c r="K523" s="249"/>
      <c r="L523" s="253"/>
      <c r="M523" s="254"/>
      <c r="N523" s="255"/>
      <c r="O523" s="255"/>
      <c r="P523" s="255"/>
      <c r="Q523" s="255"/>
      <c r="R523" s="255"/>
      <c r="S523" s="255"/>
      <c r="T523" s="25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7" t="s">
        <v>217</v>
      </c>
      <c r="AU523" s="257" t="s">
        <v>85</v>
      </c>
      <c r="AV523" s="14" t="s">
        <v>83</v>
      </c>
      <c r="AW523" s="14" t="s">
        <v>37</v>
      </c>
      <c r="AX523" s="14" t="s">
        <v>75</v>
      </c>
      <c r="AY523" s="257" t="s">
        <v>147</v>
      </c>
    </row>
    <row r="524" s="14" customFormat="1">
      <c r="A524" s="14"/>
      <c r="B524" s="248"/>
      <c r="C524" s="249"/>
      <c r="D524" s="239" t="s">
        <v>217</v>
      </c>
      <c r="E524" s="250" t="s">
        <v>19</v>
      </c>
      <c r="F524" s="251" t="s">
        <v>1163</v>
      </c>
      <c r="G524" s="249"/>
      <c r="H524" s="250" t="s">
        <v>19</v>
      </c>
      <c r="I524" s="252"/>
      <c r="J524" s="249"/>
      <c r="K524" s="249"/>
      <c r="L524" s="253"/>
      <c r="M524" s="254"/>
      <c r="N524" s="255"/>
      <c r="O524" s="255"/>
      <c r="P524" s="255"/>
      <c r="Q524" s="255"/>
      <c r="R524" s="255"/>
      <c r="S524" s="255"/>
      <c r="T524" s="25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7" t="s">
        <v>217</v>
      </c>
      <c r="AU524" s="257" t="s">
        <v>85</v>
      </c>
      <c r="AV524" s="14" t="s">
        <v>83</v>
      </c>
      <c r="AW524" s="14" t="s">
        <v>37</v>
      </c>
      <c r="AX524" s="14" t="s">
        <v>75</v>
      </c>
      <c r="AY524" s="257" t="s">
        <v>147</v>
      </c>
    </row>
    <row r="525" s="13" customFormat="1">
      <c r="A525" s="13"/>
      <c r="B525" s="237"/>
      <c r="C525" s="238"/>
      <c r="D525" s="239" t="s">
        <v>217</v>
      </c>
      <c r="E525" s="258" t="s">
        <v>19</v>
      </c>
      <c r="F525" s="240" t="s">
        <v>2196</v>
      </c>
      <c r="G525" s="238"/>
      <c r="H525" s="241">
        <v>4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7" t="s">
        <v>217</v>
      </c>
      <c r="AU525" s="247" t="s">
        <v>85</v>
      </c>
      <c r="AV525" s="13" t="s">
        <v>85</v>
      </c>
      <c r="AW525" s="13" t="s">
        <v>37</v>
      </c>
      <c r="AX525" s="13" t="s">
        <v>83</v>
      </c>
      <c r="AY525" s="247" t="s">
        <v>147</v>
      </c>
    </row>
    <row r="526" s="2" customFormat="1" ht="16.5" customHeight="1">
      <c r="A526" s="40"/>
      <c r="B526" s="41"/>
      <c r="C526" s="226" t="s">
        <v>685</v>
      </c>
      <c r="D526" s="226" t="s">
        <v>212</v>
      </c>
      <c r="E526" s="227" t="s">
        <v>1165</v>
      </c>
      <c r="F526" s="228" t="s">
        <v>1166</v>
      </c>
      <c r="G526" s="229" t="s">
        <v>278</v>
      </c>
      <c r="H526" s="230">
        <v>4.3200000000000003</v>
      </c>
      <c r="I526" s="231"/>
      <c r="J526" s="232">
        <f>ROUND(I526*H526,2)</f>
        <v>0</v>
      </c>
      <c r="K526" s="233"/>
      <c r="L526" s="234"/>
      <c r="M526" s="235" t="s">
        <v>19</v>
      </c>
      <c r="N526" s="236" t="s">
        <v>46</v>
      </c>
      <c r="O526" s="86"/>
      <c r="P526" s="217">
        <f>O526*H526</f>
        <v>0</v>
      </c>
      <c r="Q526" s="217">
        <v>0.00014999999999999999</v>
      </c>
      <c r="R526" s="217">
        <f>Q526*H526</f>
        <v>0.00064800000000000003</v>
      </c>
      <c r="S526" s="217">
        <v>0</v>
      </c>
      <c r="T526" s="218">
        <f>S526*H526</f>
        <v>0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9" t="s">
        <v>986</v>
      </c>
      <c r="AT526" s="219" t="s">
        <v>212</v>
      </c>
      <c r="AU526" s="219" t="s">
        <v>85</v>
      </c>
      <c r="AY526" s="19" t="s">
        <v>147</v>
      </c>
      <c r="BE526" s="220">
        <f>IF(N526="základní",J526,0)</f>
        <v>0</v>
      </c>
      <c r="BF526" s="220">
        <f>IF(N526="snížená",J526,0)</f>
        <v>0</v>
      </c>
      <c r="BG526" s="220">
        <f>IF(N526="zákl. přenesená",J526,0)</f>
        <v>0</v>
      </c>
      <c r="BH526" s="220">
        <f>IF(N526="sníž. přenesená",J526,0)</f>
        <v>0</v>
      </c>
      <c r="BI526" s="220">
        <f>IF(N526="nulová",J526,0)</f>
        <v>0</v>
      </c>
      <c r="BJ526" s="19" t="s">
        <v>83</v>
      </c>
      <c r="BK526" s="220">
        <f>ROUND(I526*H526,2)</f>
        <v>0</v>
      </c>
      <c r="BL526" s="19" t="s">
        <v>964</v>
      </c>
      <c r="BM526" s="219" t="s">
        <v>1167</v>
      </c>
    </row>
    <row r="527" s="13" customFormat="1">
      <c r="A527" s="13"/>
      <c r="B527" s="237"/>
      <c r="C527" s="238"/>
      <c r="D527" s="239" t="s">
        <v>217</v>
      </c>
      <c r="E527" s="238"/>
      <c r="F527" s="240" t="s">
        <v>2197</v>
      </c>
      <c r="G527" s="238"/>
      <c r="H527" s="241">
        <v>4.3200000000000003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217</v>
      </c>
      <c r="AU527" s="247" t="s">
        <v>85</v>
      </c>
      <c r="AV527" s="13" t="s">
        <v>85</v>
      </c>
      <c r="AW527" s="13" t="s">
        <v>4</v>
      </c>
      <c r="AX527" s="13" t="s">
        <v>83</v>
      </c>
      <c r="AY527" s="247" t="s">
        <v>147</v>
      </c>
    </row>
    <row r="528" s="12" customFormat="1" ht="22.8" customHeight="1">
      <c r="A528" s="12"/>
      <c r="B528" s="191"/>
      <c r="C528" s="192"/>
      <c r="D528" s="193" t="s">
        <v>74</v>
      </c>
      <c r="E528" s="205" t="s">
        <v>1245</v>
      </c>
      <c r="F528" s="205" t="s">
        <v>1246</v>
      </c>
      <c r="G528" s="192"/>
      <c r="H528" s="192"/>
      <c r="I528" s="195"/>
      <c r="J528" s="206">
        <f>BK528</f>
        <v>0</v>
      </c>
      <c r="K528" s="192"/>
      <c r="L528" s="197"/>
      <c r="M528" s="198"/>
      <c r="N528" s="199"/>
      <c r="O528" s="199"/>
      <c r="P528" s="200">
        <f>SUM(P529:P550)</f>
        <v>0</v>
      </c>
      <c r="Q528" s="199"/>
      <c r="R528" s="200">
        <f>SUM(R529:R550)</f>
        <v>0.016542999999999999</v>
      </c>
      <c r="S528" s="199"/>
      <c r="T528" s="201">
        <f>SUM(T529:T550)</f>
        <v>0.43988000000000005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02" t="s">
        <v>85</v>
      </c>
      <c r="AT528" s="203" t="s">
        <v>74</v>
      </c>
      <c r="AU528" s="203" t="s">
        <v>83</v>
      </c>
      <c r="AY528" s="202" t="s">
        <v>147</v>
      </c>
      <c r="BK528" s="204">
        <f>SUM(BK529:BK550)</f>
        <v>0</v>
      </c>
    </row>
    <row r="529" s="2" customFormat="1" ht="24.15" customHeight="1">
      <c r="A529" s="40"/>
      <c r="B529" s="41"/>
      <c r="C529" s="207" t="s">
        <v>1247</v>
      </c>
      <c r="D529" s="207" t="s">
        <v>149</v>
      </c>
      <c r="E529" s="208" t="s">
        <v>1248</v>
      </c>
      <c r="F529" s="209" t="s">
        <v>1249</v>
      </c>
      <c r="G529" s="210" t="s">
        <v>159</v>
      </c>
      <c r="H529" s="211">
        <v>15.710000000000001</v>
      </c>
      <c r="I529" s="212"/>
      <c r="J529" s="213">
        <f>ROUND(I529*H529,2)</f>
        <v>0</v>
      </c>
      <c r="K529" s="214"/>
      <c r="L529" s="46"/>
      <c r="M529" s="215" t="s">
        <v>19</v>
      </c>
      <c r="N529" s="216" t="s">
        <v>46</v>
      </c>
      <c r="O529" s="86"/>
      <c r="P529" s="217">
        <f>O529*H529</f>
        <v>0</v>
      </c>
      <c r="Q529" s="217">
        <v>0</v>
      </c>
      <c r="R529" s="217">
        <f>Q529*H529</f>
        <v>0</v>
      </c>
      <c r="S529" s="217">
        <v>0.014</v>
      </c>
      <c r="T529" s="218">
        <f>S529*H529</f>
        <v>0.21994000000000002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9" t="s">
        <v>964</v>
      </c>
      <c r="AT529" s="219" t="s">
        <v>149</v>
      </c>
      <c r="AU529" s="219" t="s">
        <v>85</v>
      </c>
      <c r="AY529" s="19" t="s">
        <v>147</v>
      </c>
      <c r="BE529" s="220">
        <f>IF(N529="základní",J529,0)</f>
        <v>0</v>
      </c>
      <c r="BF529" s="220">
        <f>IF(N529="snížená",J529,0)</f>
        <v>0</v>
      </c>
      <c r="BG529" s="220">
        <f>IF(N529="zákl. přenesená",J529,0)</f>
        <v>0</v>
      </c>
      <c r="BH529" s="220">
        <f>IF(N529="sníž. přenesená",J529,0)</f>
        <v>0</v>
      </c>
      <c r="BI529" s="220">
        <f>IF(N529="nulová",J529,0)</f>
        <v>0</v>
      </c>
      <c r="BJ529" s="19" t="s">
        <v>83</v>
      </c>
      <c r="BK529" s="220">
        <f>ROUND(I529*H529,2)</f>
        <v>0</v>
      </c>
      <c r="BL529" s="19" t="s">
        <v>964</v>
      </c>
      <c r="BM529" s="219" t="s">
        <v>1250</v>
      </c>
    </row>
    <row r="530" s="2" customFormat="1">
      <c r="A530" s="40"/>
      <c r="B530" s="41"/>
      <c r="C530" s="42"/>
      <c r="D530" s="221" t="s">
        <v>155</v>
      </c>
      <c r="E530" s="42"/>
      <c r="F530" s="222" t="s">
        <v>1251</v>
      </c>
      <c r="G530" s="42"/>
      <c r="H530" s="42"/>
      <c r="I530" s="223"/>
      <c r="J530" s="42"/>
      <c r="K530" s="42"/>
      <c r="L530" s="46"/>
      <c r="M530" s="224"/>
      <c r="N530" s="225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155</v>
      </c>
      <c r="AU530" s="19" t="s">
        <v>85</v>
      </c>
    </row>
    <row r="531" s="14" customFormat="1">
      <c r="A531" s="14"/>
      <c r="B531" s="248"/>
      <c r="C531" s="249"/>
      <c r="D531" s="239" t="s">
        <v>217</v>
      </c>
      <c r="E531" s="250" t="s">
        <v>19</v>
      </c>
      <c r="F531" s="251" t="s">
        <v>1252</v>
      </c>
      <c r="G531" s="249"/>
      <c r="H531" s="250" t="s">
        <v>19</v>
      </c>
      <c r="I531" s="252"/>
      <c r="J531" s="249"/>
      <c r="K531" s="249"/>
      <c r="L531" s="253"/>
      <c r="M531" s="254"/>
      <c r="N531" s="255"/>
      <c r="O531" s="255"/>
      <c r="P531" s="255"/>
      <c r="Q531" s="255"/>
      <c r="R531" s="255"/>
      <c r="S531" s="255"/>
      <c r="T531" s="25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7" t="s">
        <v>217</v>
      </c>
      <c r="AU531" s="257" t="s">
        <v>85</v>
      </c>
      <c r="AV531" s="14" t="s">
        <v>83</v>
      </c>
      <c r="AW531" s="14" t="s">
        <v>37</v>
      </c>
      <c r="AX531" s="14" t="s">
        <v>75</v>
      </c>
      <c r="AY531" s="257" t="s">
        <v>147</v>
      </c>
    </row>
    <row r="532" s="14" customFormat="1">
      <c r="A532" s="14"/>
      <c r="B532" s="248"/>
      <c r="C532" s="249"/>
      <c r="D532" s="239" t="s">
        <v>217</v>
      </c>
      <c r="E532" s="250" t="s">
        <v>19</v>
      </c>
      <c r="F532" s="251" t="s">
        <v>295</v>
      </c>
      <c r="G532" s="249"/>
      <c r="H532" s="250" t="s">
        <v>19</v>
      </c>
      <c r="I532" s="252"/>
      <c r="J532" s="249"/>
      <c r="K532" s="249"/>
      <c r="L532" s="253"/>
      <c r="M532" s="254"/>
      <c r="N532" s="255"/>
      <c r="O532" s="255"/>
      <c r="P532" s="255"/>
      <c r="Q532" s="255"/>
      <c r="R532" s="255"/>
      <c r="S532" s="255"/>
      <c r="T532" s="25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7" t="s">
        <v>217</v>
      </c>
      <c r="AU532" s="257" t="s">
        <v>85</v>
      </c>
      <c r="AV532" s="14" t="s">
        <v>83</v>
      </c>
      <c r="AW532" s="14" t="s">
        <v>37</v>
      </c>
      <c r="AX532" s="14" t="s">
        <v>75</v>
      </c>
      <c r="AY532" s="257" t="s">
        <v>147</v>
      </c>
    </row>
    <row r="533" s="13" customFormat="1">
      <c r="A533" s="13"/>
      <c r="B533" s="237"/>
      <c r="C533" s="238"/>
      <c r="D533" s="239" t="s">
        <v>217</v>
      </c>
      <c r="E533" s="258" t="s">
        <v>19</v>
      </c>
      <c r="F533" s="240" t="s">
        <v>2159</v>
      </c>
      <c r="G533" s="238"/>
      <c r="H533" s="241">
        <v>15.710000000000001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7" t="s">
        <v>217</v>
      </c>
      <c r="AU533" s="247" t="s">
        <v>85</v>
      </c>
      <c r="AV533" s="13" t="s">
        <v>85</v>
      </c>
      <c r="AW533" s="13" t="s">
        <v>37</v>
      </c>
      <c r="AX533" s="13" t="s">
        <v>75</v>
      </c>
      <c r="AY533" s="247" t="s">
        <v>147</v>
      </c>
    </row>
    <row r="534" s="15" customFormat="1">
      <c r="A534" s="15"/>
      <c r="B534" s="259"/>
      <c r="C534" s="260"/>
      <c r="D534" s="239" t="s">
        <v>217</v>
      </c>
      <c r="E534" s="261" t="s">
        <v>19</v>
      </c>
      <c r="F534" s="262" t="s">
        <v>233</v>
      </c>
      <c r="G534" s="260"/>
      <c r="H534" s="263">
        <v>15.710000000000001</v>
      </c>
      <c r="I534" s="264"/>
      <c r="J534" s="260"/>
      <c r="K534" s="260"/>
      <c r="L534" s="265"/>
      <c r="M534" s="266"/>
      <c r="N534" s="267"/>
      <c r="O534" s="267"/>
      <c r="P534" s="267"/>
      <c r="Q534" s="267"/>
      <c r="R534" s="267"/>
      <c r="S534" s="267"/>
      <c r="T534" s="26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9" t="s">
        <v>217</v>
      </c>
      <c r="AU534" s="269" t="s">
        <v>85</v>
      </c>
      <c r="AV534" s="15" t="s">
        <v>153</v>
      </c>
      <c r="AW534" s="15" t="s">
        <v>37</v>
      </c>
      <c r="AX534" s="15" t="s">
        <v>83</v>
      </c>
      <c r="AY534" s="269" t="s">
        <v>147</v>
      </c>
    </row>
    <row r="535" s="2" customFormat="1" ht="49.05" customHeight="1">
      <c r="A535" s="40"/>
      <c r="B535" s="41"/>
      <c r="C535" s="207" t="s">
        <v>1254</v>
      </c>
      <c r="D535" s="207" t="s">
        <v>149</v>
      </c>
      <c r="E535" s="208" t="s">
        <v>1255</v>
      </c>
      <c r="F535" s="209" t="s">
        <v>1256</v>
      </c>
      <c r="G535" s="210" t="s">
        <v>159</v>
      </c>
      <c r="H535" s="211">
        <v>8.641</v>
      </c>
      <c r="I535" s="212"/>
      <c r="J535" s="213">
        <f>ROUND(I535*H535,2)</f>
        <v>0</v>
      </c>
      <c r="K535" s="214"/>
      <c r="L535" s="46"/>
      <c r="M535" s="215" t="s">
        <v>19</v>
      </c>
      <c r="N535" s="216" t="s">
        <v>46</v>
      </c>
      <c r="O535" s="86"/>
      <c r="P535" s="217">
        <f>O535*H535</f>
        <v>0</v>
      </c>
      <c r="Q535" s="217">
        <v>0</v>
      </c>
      <c r="R535" s="217">
        <f>Q535*H535</f>
        <v>0</v>
      </c>
      <c r="S535" s="217">
        <v>0</v>
      </c>
      <c r="T535" s="218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9" t="s">
        <v>964</v>
      </c>
      <c r="AT535" s="219" t="s">
        <v>149</v>
      </c>
      <c r="AU535" s="219" t="s">
        <v>85</v>
      </c>
      <c r="AY535" s="19" t="s">
        <v>147</v>
      </c>
      <c r="BE535" s="220">
        <f>IF(N535="základní",J535,0)</f>
        <v>0</v>
      </c>
      <c r="BF535" s="220">
        <f>IF(N535="snížená",J535,0)</f>
        <v>0</v>
      </c>
      <c r="BG535" s="220">
        <f>IF(N535="zákl. přenesená",J535,0)</f>
        <v>0</v>
      </c>
      <c r="BH535" s="220">
        <f>IF(N535="sníž. přenesená",J535,0)</f>
        <v>0</v>
      </c>
      <c r="BI535" s="220">
        <f>IF(N535="nulová",J535,0)</f>
        <v>0</v>
      </c>
      <c r="BJ535" s="19" t="s">
        <v>83</v>
      </c>
      <c r="BK535" s="220">
        <f>ROUND(I535*H535,2)</f>
        <v>0</v>
      </c>
      <c r="BL535" s="19" t="s">
        <v>964</v>
      </c>
      <c r="BM535" s="219" t="s">
        <v>1257</v>
      </c>
    </row>
    <row r="536" s="2" customFormat="1">
      <c r="A536" s="40"/>
      <c r="B536" s="41"/>
      <c r="C536" s="42"/>
      <c r="D536" s="221" t="s">
        <v>155</v>
      </c>
      <c r="E536" s="42"/>
      <c r="F536" s="222" t="s">
        <v>1258</v>
      </c>
      <c r="G536" s="42"/>
      <c r="H536" s="42"/>
      <c r="I536" s="223"/>
      <c r="J536" s="42"/>
      <c r="K536" s="42"/>
      <c r="L536" s="46"/>
      <c r="M536" s="224"/>
      <c r="N536" s="225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155</v>
      </c>
      <c r="AU536" s="19" t="s">
        <v>85</v>
      </c>
    </row>
    <row r="537" s="14" customFormat="1">
      <c r="A537" s="14"/>
      <c r="B537" s="248"/>
      <c r="C537" s="249"/>
      <c r="D537" s="239" t="s">
        <v>217</v>
      </c>
      <c r="E537" s="250" t="s">
        <v>19</v>
      </c>
      <c r="F537" s="251" t="s">
        <v>295</v>
      </c>
      <c r="G537" s="249"/>
      <c r="H537" s="250" t="s">
        <v>19</v>
      </c>
      <c r="I537" s="252"/>
      <c r="J537" s="249"/>
      <c r="K537" s="249"/>
      <c r="L537" s="253"/>
      <c r="M537" s="254"/>
      <c r="N537" s="255"/>
      <c r="O537" s="255"/>
      <c r="P537" s="255"/>
      <c r="Q537" s="255"/>
      <c r="R537" s="255"/>
      <c r="S537" s="255"/>
      <c r="T537" s="25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7" t="s">
        <v>217</v>
      </c>
      <c r="AU537" s="257" t="s">
        <v>85</v>
      </c>
      <c r="AV537" s="14" t="s">
        <v>83</v>
      </c>
      <c r="AW537" s="14" t="s">
        <v>37</v>
      </c>
      <c r="AX537" s="14" t="s">
        <v>75</v>
      </c>
      <c r="AY537" s="257" t="s">
        <v>147</v>
      </c>
    </row>
    <row r="538" s="13" customFormat="1">
      <c r="A538" s="13"/>
      <c r="B538" s="237"/>
      <c r="C538" s="238"/>
      <c r="D538" s="239" t="s">
        <v>217</v>
      </c>
      <c r="E538" s="258" t="s">
        <v>19</v>
      </c>
      <c r="F538" s="240" t="s">
        <v>2198</v>
      </c>
      <c r="G538" s="238"/>
      <c r="H538" s="241">
        <v>8.641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7" t="s">
        <v>217</v>
      </c>
      <c r="AU538" s="247" t="s">
        <v>85</v>
      </c>
      <c r="AV538" s="13" t="s">
        <v>85</v>
      </c>
      <c r="AW538" s="13" t="s">
        <v>37</v>
      </c>
      <c r="AX538" s="13" t="s">
        <v>75</v>
      </c>
      <c r="AY538" s="247" t="s">
        <v>147</v>
      </c>
    </row>
    <row r="539" s="15" customFormat="1">
      <c r="A539" s="15"/>
      <c r="B539" s="259"/>
      <c r="C539" s="260"/>
      <c r="D539" s="239" t="s">
        <v>217</v>
      </c>
      <c r="E539" s="261" t="s">
        <v>19</v>
      </c>
      <c r="F539" s="262" t="s">
        <v>233</v>
      </c>
      <c r="G539" s="260"/>
      <c r="H539" s="263">
        <v>8.641</v>
      </c>
      <c r="I539" s="264"/>
      <c r="J539" s="260"/>
      <c r="K539" s="260"/>
      <c r="L539" s="265"/>
      <c r="M539" s="266"/>
      <c r="N539" s="267"/>
      <c r="O539" s="267"/>
      <c r="P539" s="267"/>
      <c r="Q539" s="267"/>
      <c r="R539" s="267"/>
      <c r="S539" s="267"/>
      <c r="T539" s="26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9" t="s">
        <v>217</v>
      </c>
      <c r="AU539" s="269" t="s">
        <v>85</v>
      </c>
      <c r="AV539" s="15" t="s">
        <v>153</v>
      </c>
      <c r="AW539" s="15" t="s">
        <v>37</v>
      </c>
      <c r="AX539" s="15" t="s">
        <v>83</v>
      </c>
      <c r="AY539" s="269" t="s">
        <v>147</v>
      </c>
    </row>
    <row r="540" s="2" customFormat="1" ht="21.75" customHeight="1">
      <c r="A540" s="40"/>
      <c r="B540" s="41"/>
      <c r="C540" s="226" t="s">
        <v>1260</v>
      </c>
      <c r="D540" s="226" t="s">
        <v>212</v>
      </c>
      <c r="E540" s="227" t="s">
        <v>1261</v>
      </c>
      <c r="F540" s="228" t="s">
        <v>1262</v>
      </c>
      <c r="G540" s="229" t="s">
        <v>159</v>
      </c>
      <c r="H540" s="230">
        <v>9.5050000000000008</v>
      </c>
      <c r="I540" s="231"/>
      <c r="J540" s="232">
        <f>ROUND(I540*H540,2)</f>
        <v>0</v>
      </c>
      <c r="K540" s="233"/>
      <c r="L540" s="234"/>
      <c r="M540" s="235" t="s">
        <v>19</v>
      </c>
      <c r="N540" s="236" t="s">
        <v>46</v>
      </c>
      <c r="O540" s="86"/>
      <c r="P540" s="217">
        <f>O540*H540</f>
        <v>0</v>
      </c>
      <c r="Q540" s="217">
        <v>0</v>
      </c>
      <c r="R540" s="217">
        <f>Q540*H540</f>
        <v>0</v>
      </c>
      <c r="S540" s="217">
        <v>0</v>
      </c>
      <c r="T540" s="218">
        <f>S540*H540</f>
        <v>0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19" t="s">
        <v>986</v>
      </c>
      <c r="AT540" s="219" t="s">
        <v>212</v>
      </c>
      <c r="AU540" s="219" t="s">
        <v>85</v>
      </c>
      <c r="AY540" s="19" t="s">
        <v>147</v>
      </c>
      <c r="BE540" s="220">
        <f>IF(N540="základní",J540,0)</f>
        <v>0</v>
      </c>
      <c r="BF540" s="220">
        <f>IF(N540="snížená",J540,0)</f>
        <v>0</v>
      </c>
      <c r="BG540" s="220">
        <f>IF(N540="zákl. přenesená",J540,0)</f>
        <v>0</v>
      </c>
      <c r="BH540" s="220">
        <f>IF(N540="sníž. přenesená",J540,0)</f>
        <v>0</v>
      </c>
      <c r="BI540" s="220">
        <f>IF(N540="nulová",J540,0)</f>
        <v>0</v>
      </c>
      <c r="BJ540" s="19" t="s">
        <v>83</v>
      </c>
      <c r="BK540" s="220">
        <f>ROUND(I540*H540,2)</f>
        <v>0</v>
      </c>
      <c r="BL540" s="19" t="s">
        <v>964</v>
      </c>
      <c r="BM540" s="219" t="s">
        <v>1263</v>
      </c>
    </row>
    <row r="541" s="13" customFormat="1">
      <c r="A541" s="13"/>
      <c r="B541" s="237"/>
      <c r="C541" s="238"/>
      <c r="D541" s="239" t="s">
        <v>217</v>
      </c>
      <c r="E541" s="238"/>
      <c r="F541" s="240" t="s">
        <v>2199</v>
      </c>
      <c r="G541" s="238"/>
      <c r="H541" s="241">
        <v>9.5050000000000008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7" t="s">
        <v>217</v>
      </c>
      <c r="AU541" s="247" t="s">
        <v>85</v>
      </c>
      <c r="AV541" s="13" t="s">
        <v>85</v>
      </c>
      <c r="AW541" s="13" t="s">
        <v>4</v>
      </c>
      <c r="AX541" s="13" t="s">
        <v>83</v>
      </c>
      <c r="AY541" s="247" t="s">
        <v>147</v>
      </c>
    </row>
    <row r="542" s="2" customFormat="1" ht="37.8" customHeight="1">
      <c r="A542" s="40"/>
      <c r="B542" s="41"/>
      <c r="C542" s="207" t="s">
        <v>1265</v>
      </c>
      <c r="D542" s="207" t="s">
        <v>149</v>
      </c>
      <c r="E542" s="208" t="s">
        <v>1266</v>
      </c>
      <c r="F542" s="209" t="s">
        <v>1267</v>
      </c>
      <c r="G542" s="210" t="s">
        <v>152</v>
      </c>
      <c r="H542" s="211">
        <v>0.70999999999999996</v>
      </c>
      <c r="I542" s="212"/>
      <c r="J542" s="213">
        <f>ROUND(I542*H542,2)</f>
        <v>0</v>
      </c>
      <c r="K542" s="214"/>
      <c r="L542" s="46"/>
      <c r="M542" s="215" t="s">
        <v>19</v>
      </c>
      <c r="N542" s="216" t="s">
        <v>46</v>
      </c>
      <c r="O542" s="86"/>
      <c r="P542" s="217">
        <f>O542*H542</f>
        <v>0</v>
      </c>
      <c r="Q542" s="217">
        <v>0.023300000000000001</v>
      </c>
      <c r="R542" s="217">
        <f>Q542*H542</f>
        <v>0.016542999999999999</v>
      </c>
      <c r="S542" s="217">
        <v>0</v>
      </c>
      <c r="T542" s="218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9" t="s">
        <v>964</v>
      </c>
      <c r="AT542" s="219" t="s">
        <v>149</v>
      </c>
      <c r="AU542" s="219" t="s">
        <v>85</v>
      </c>
      <c r="AY542" s="19" t="s">
        <v>147</v>
      </c>
      <c r="BE542" s="220">
        <f>IF(N542="základní",J542,0)</f>
        <v>0</v>
      </c>
      <c r="BF542" s="220">
        <f>IF(N542="snížená",J542,0)</f>
        <v>0</v>
      </c>
      <c r="BG542" s="220">
        <f>IF(N542="zákl. přenesená",J542,0)</f>
        <v>0</v>
      </c>
      <c r="BH542" s="220">
        <f>IF(N542="sníž. přenesená",J542,0)</f>
        <v>0</v>
      </c>
      <c r="BI542" s="220">
        <f>IF(N542="nulová",J542,0)</f>
        <v>0</v>
      </c>
      <c r="BJ542" s="19" t="s">
        <v>83</v>
      </c>
      <c r="BK542" s="220">
        <f>ROUND(I542*H542,2)</f>
        <v>0</v>
      </c>
      <c r="BL542" s="19" t="s">
        <v>964</v>
      </c>
      <c r="BM542" s="219" t="s">
        <v>1268</v>
      </c>
    </row>
    <row r="543" s="2" customFormat="1">
      <c r="A543" s="40"/>
      <c r="B543" s="41"/>
      <c r="C543" s="42"/>
      <c r="D543" s="221" t="s">
        <v>155</v>
      </c>
      <c r="E543" s="42"/>
      <c r="F543" s="222" t="s">
        <v>1269</v>
      </c>
      <c r="G543" s="42"/>
      <c r="H543" s="42"/>
      <c r="I543" s="223"/>
      <c r="J543" s="42"/>
      <c r="K543" s="42"/>
      <c r="L543" s="46"/>
      <c r="M543" s="224"/>
      <c r="N543" s="225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155</v>
      </c>
      <c r="AU543" s="19" t="s">
        <v>85</v>
      </c>
    </row>
    <row r="544" s="2" customFormat="1" ht="33" customHeight="1">
      <c r="A544" s="40"/>
      <c r="B544" s="41"/>
      <c r="C544" s="207" t="s">
        <v>1270</v>
      </c>
      <c r="D544" s="207" t="s">
        <v>149</v>
      </c>
      <c r="E544" s="208" t="s">
        <v>1271</v>
      </c>
      <c r="F544" s="209" t="s">
        <v>1272</v>
      </c>
      <c r="G544" s="210" t="s">
        <v>159</v>
      </c>
      <c r="H544" s="211">
        <v>15.710000000000001</v>
      </c>
      <c r="I544" s="212"/>
      <c r="J544" s="213">
        <f>ROUND(I544*H544,2)</f>
        <v>0</v>
      </c>
      <c r="K544" s="214"/>
      <c r="L544" s="46"/>
      <c r="M544" s="215" t="s">
        <v>19</v>
      </c>
      <c r="N544" s="216" t="s">
        <v>46</v>
      </c>
      <c r="O544" s="86"/>
      <c r="P544" s="217">
        <f>O544*H544</f>
        <v>0</v>
      </c>
      <c r="Q544" s="217">
        <v>0</v>
      </c>
      <c r="R544" s="217">
        <f>Q544*H544</f>
        <v>0</v>
      </c>
      <c r="S544" s="217">
        <v>0.014</v>
      </c>
      <c r="T544" s="218">
        <f>S544*H544</f>
        <v>0.21994000000000002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9" t="s">
        <v>964</v>
      </c>
      <c r="AT544" s="219" t="s">
        <v>149</v>
      </c>
      <c r="AU544" s="219" t="s">
        <v>85</v>
      </c>
      <c r="AY544" s="19" t="s">
        <v>147</v>
      </c>
      <c r="BE544" s="220">
        <f>IF(N544="základní",J544,0)</f>
        <v>0</v>
      </c>
      <c r="BF544" s="220">
        <f>IF(N544="snížená",J544,0)</f>
        <v>0</v>
      </c>
      <c r="BG544" s="220">
        <f>IF(N544="zákl. přenesená",J544,0)</f>
        <v>0</v>
      </c>
      <c r="BH544" s="220">
        <f>IF(N544="sníž. přenesená",J544,0)</f>
        <v>0</v>
      </c>
      <c r="BI544" s="220">
        <f>IF(N544="nulová",J544,0)</f>
        <v>0</v>
      </c>
      <c r="BJ544" s="19" t="s">
        <v>83</v>
      </c>
      <c r="BK544" s="220">
        <f>ROUND(I544*H544,2)</f>
        <v>0</v>
      </c>
      <c r="BL544" s="19" t="s">
        <v>964</v>
      </c>
      <c r="BM544" s="219" t="s">
        <v>1273</v>
      </c>
    </row>
    <row r="545" s="2" customFormat="1">
      <c r="A545" s="40"/>
      <c r="B545" s="41"/>
      <c r="C545" s="42"/>
      <c r="D545" s="221" t="s">
        <v>155</v>
      </c>
      <c r="E545" s="42"/>
      <c r="F545" s="222" t="s">
        <v>1274</v>
      </c>
      <c r="G545" s="42"/>
      <c r="H545" s="42"/>
      <c r="I545" s="223"/>
      <c r="J545" s="42"/>
      <c r="K545" s="42"/>
      <c r="L545" s="46"/>
      <c r="M545" s="224"/>
      <c r="N545" s="225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155</v>
      </c>
      <c r="AU545" s="19" t="s">
        <v>85</v>
      </c>
    </row>
    <row r="546" s="14" customFormat="1">
      <c r="A546" s="14"/>
      <c r="B546" s="248"/>
      <c r="C546" s="249"/>
      <c r="D546" s="239" t="s">
        <v>217</v>
      </c>
      <c r="E546" s="250" t="s">
        <v>19</v>
      </c>
      <c r="F546" s="251" t="s">
        <v>295</v>
      </c>
      <c r="G546" s="249"/>
      <c r="H546" s="250" t="s">
        <v>19</v>
      </c>
      <c r="I546" s="252"/>
      <c r="J546" s="249"/>
      <c r="K546" s="249"/>
      <c r="L546" s="253"/>
      <c r="M546" s="254"/>
      <c r="N546" s="255"/>
      <c r="O546" s="255"/>
      <c r="P546" s="255"/>
      <c r="Q546" s="255"/>
      <c r="R546" s="255"/>
      <c r="S546" s="255"/>
      <c r="T546" s="25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7" t="s">
        <v>217</v>
      </c>
      <c r="AU546" s="257" t="s">
        <v>85</v>
      </c>
      <c r="AV546" s="14" t="s">
        <v>83</v>
      </c>
      <c r="AW546" s="14" t="s">
        <v>37</v>
      </c>
      <c r="AX546" s="14" t="s">
        <v>75</v>
      </c>
      <c r="AY546" s="257" t="s">
        <v>147</v>
      </c>
    </row>
    <row r="547" s="13" customFormat="1">
      <c r="A547" s="13"/>
      <c r="B547" s="237"/>
      <c r="C547" s="238"/>
      <c r="D547" s="239" t="s">
        <v>217</v>
      </c>
      <c r="E547" s="258" t="s">
        <v>19</v>
      </c>
      <c r="F547" s="240" t="s">
        <v>2200</v>
      </c>
      <c r="G547" s="238"/>
      <c r="H547" s="241">
        <v>15.710000000000001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7" t="s">
        <v>217</v>
      </c>
      <c r="AU547" s="247" t="s">
        <v>85</v>
      </c>
      <c r="AV547" s="13" t="s">
        <v>85</v>
      </c>
      <c r="AW547" s="13" t="s">
        <v>37</v>
      </c>
      <c r="AX547" s="13" t="s">
        <v>75</v>
      </c>
      <c r="AY547" s="247" t="s">
        <v>147</v>
      </c>
    </row>
    <row r="548" s="15" customFormat="1">
      <c r="A548" s="15"/>
      <c r="B548" s="259"/>
      <c r="C548" s="260"/>
      <c r="D548" s="239" t="s">
        <v>217</v>
      </c>
      <c r="E548" s="261" t="s">
        <v>19</v>
      </c>
      <c r="F548" s="262" t="s">
        <v>233</v>
      </c>
      <c r="G548" s="260"/>
      <c r="H548" s="263">
        <v>15.710000000000001</v>
      </c>
      <c r="I548" s="264"/>
      <c r="J548" s="260"/>
      <c r="K548" s="260"/>
      <c r="L548" s="265"/>
      <c r="M548" s="266"/>
      <c r="N548" s="267"/>
      <c r="O548" s="267"/>
      <c r="P548" s="267"/>
      <c r="Q548" s="267"/>
      <c r="R548" s="267"/>
      <c r="S548" s="267"/>
      <c r="T548" s="26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9" t="s">
        <v>217</v>
      </c>
      <c r="AU548" s="269" t="s">
        <v>85</v>
      </c>
      <c r="AV548" s="15" t="s">
        <v>153</v>
      </c>
      <c r="AW548" s="15" t="s">
        <v>37</v>
      </c>
      <c r="AX548" s="15" t="s">
        <v>83</v>
      </c>
      <c r="AY548" s="269" t="s">
        <v>147</v>
      </c>
    </row>
    <row r="549" s="2" customFormat="1" ht="44.25" customHeight="1">
      <c r="A549" s="40"/>
      <c r="B549" s="41"/>
      <c r="C549" s="207" t="s">
        <v>1275</v>
      </c>
      <c r="D549" s="207" t="s">
        <v>149</v>
      </c>
      <c r="E549" s="208" t="s">
        <v>1276</v>
      </c>
      <c r="F549" s="209" t="s">
        <v>1277</v>
      </c>
      <c r="G549" s="210" t="s">
        <v>189</v>
      </c>
      <c r="H549" s="211">
        <v>0.017000000000000001</v>
      </c>
      <c r="I549" s="212"/>
      <c r="J549" s="213">
        <f>ROUND(I549*H549,2)</f>
        <v>0</v>
      </c>
      <c r="K549" s="214"/>
      <c r="L549" s="46"/>
      <c r="M549" s="215" t="s">
        <v>19</v>
      </c>
      <c r="N549" s="216" t="s">
        <v>46</v>
      </c>
      <c r="O549" s="86"/>
      <c r="P549" s="217">
        <f>O549*H549</f>
        <v>0</v>
      </c>
      <c r="Q549" s="217">
        <v>0</v>
      </c>
      <c r="R549" s="217">
        <f>Q549*H549</f>
        <v>0</v>
      </c>
      <c r="S549" s="217">
        <v>0</v>
      </c>
      <c r="T549" s="218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9" t="s">
        <v>964</v>
      </c>
      <c r="AT549" s="219" t="s">
        <v>149</v>
      </c>
      <c r="AU549" s="219" t="s">
        <v>85</v>
      </c>
      <c r="AY549" s="19" t="s">
        <v>147</v>
      </c>
      <c r="BE549" s="220">
        <f>IF(N549="základní",J549,0)</f>
        <v>0</v>
      </c>
      <c r="BF549" s="220">
        <f>IF(N549="snížená",J549,0)</f>
        <v>0</v>
      </c>
      <c r="BG549" s="220">
        <f>IF(N549="zákl. přenesená",J549,0)</f>
        <v>0</v>
      </c>
      <c r="BH549" s="220">
        <f>IF(N549="sníž. přenesená",J549,0)</f>
        <v>0</v>
      </c>
      <c r="BI549" s="220">
        <f>IF(N549="nulová",J549,0)</f>
        <v>0</v>
      </c>
      <c r="BJ549" s="19" t="s">
        <v>83</v>
      </c>
      <c r="BK549" s="220">
        <f>ROUND(I549*H549,2)</f>
        <v>0</v>
      </c>
      <c r="BL549" s="19" t="s">
        <v>964</v>
      </c>
      <c r="BM549" s="219" t="s">
        <v>1278</v>
      </c>
    </row>
    <row r="550" s="2" customFormat="1">
      <c r="A550" s="40"/>
      <c r="B550" s="41"/>
      <c r="C550" s="42"/>
      <c r="D550" s="221" t="s">
        <v>155</v>
      </c>
      <c r="E550" s="42"/>
      <c r="F550" s="222" t="s">
        <v>1279</v>
      </c>
      <c r="G550" s="42"/>
      <c r="H550" s="42"/>
      <c r="I550" s="223"/>
      <c r="J550" s="42"/>
      <c r="K550" s="42"/>
      <c r="L550" s="46"/>
      <c r="M550" s="224"/>
      <c r="N550" s="225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155</v>
      </c>
      <c r="AU550" s="19" t="s">
        <v>85</v>
      </c>
    </row>
    <row r="551" s="12" customFormat="1" ht="22.8" customHeight="1">
      <c r="A551" s="12"/>
      <c r="B551" s="191"/>
      <c r="C551" s="192"/>
      <c r="D551" s="193" t="s">
        <v>74</v>
      </c>
      <c r="E551" s="205" t="s">
        <v>1280</v>
      </c>
      <c r="F551" s="205" t="s">
        <v>1281</v>
      </c>
      <c r="G551" s="192"/>
      <c r="H551" s="192"/>
      <c r="I551" s="195"/>
      <c r="J551" s="206">
        <f>BK551</f>
        <v>0</v>
      </c>
      <c r="K551" s="192"/>
      <c r="L551" s="197"/>
      <c r="M551" s="198"/>
      <c r="N551" s="199"/>
      <c r="O551" s="199"/>
      <c r="P551" s="200">
        <f>SUM(P552:P574)</f>
        <v>0</v>
      </c>
      <c r="Q551" s="199"/>
      <c r="R551" s="200">
        <f>SUM(R552:R574)</f>
        <v>0.001508</v>
      </c>
      <c r="S551" s="199"/>
      <c r="T551" s="201">
        <f>SUM(T552:T574)</f>
        <v>0.038022100000000003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02" t="s">
        <v>85</v>
      </c>
      <c r="AT551" s="203" t="s">
        <v>74</v>
      </c>
      <c r="AU551" s="203" t="s">
        <v>83</v>
      </c>
      <c r="AY551" s="202" t="s">
        <v>147</v>
      </c>
      <c r="BK551" s="204">
        <f>SUM(BK552:BK574)</f>
        <v>0</v>
      </c>
    </row>
    <row r="552" s="2" customFormat="1" ht="24.15" customHeight="1">
      <c r="A552" s="40"/>
      <c r="B552" s="41"/>
      <c r="C552" s="207" t="s">
        <v>1282</v>
      </c>
      <c r="D552" s="207" t="s">
        <v>149</v>
      </c>
      <c r="E552" s="208" t="s">
        <v>1283</v>
      </c>
      <c r="F552" s="209" t="s">
        <v>1284</v>
      </c>
      <c r="G552" s="210" t="s">
        <v>278</v>
      </c>
      <c r="H552" s="211">
        <v>15.710000000000001</v>
      </c>
      <c r="I552" s="212"/>
      <c r="J552" s="213">
        <f>ROUND(I552*H552,2)</f>
        <v>0</v>
      </c>
      <c r="K552" s="214"/>
      <c r="L552" s="46"/>
      <c r="M552" s="215" t="s">
        <v>19</v>
      </c>
      <c r="N552" s="216" t="s">
        <v>46</v>
      </c>
      <c r="O552" s="86"/>
      <c r="P552" s="217">
        <f>O552*H552</f>
        <v>0</v>
      </c>
      <c r="Q552" s="217">
        <v>0</v>
      </c>
      <c r="R552" s="217">
        <f>Q552*H552</f>
        <v>0</v>
      </c>
      <c r="S552" s="217">
        <v>0.00191</v>
      </c>
      <c r="T552" s="218">
        <f>S552*H552</f>
        <v>0.030006100000000001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9" t="s">
        <v>964</v>
      </c>
      <c r="AT552" s="219" t="s">
        <v>149</v>
      </c>
      <c r="AU552" s="219" t="s">
        <v>85</v>
      </c>
      <c r="AY552" s="19" t="s">
        <v>147</v>
      </c>
      <c r="BE552" s="220">
        <f>IF(N552="základní",J552,0)</f>
        <v>0</v>
      </c>
      <c r="BF552" s="220">
        <f>IF(N552="snížená",J552,0)</f>
        <v>0</v>
      </c>
      <c r="BG552" s="220">
        <f>IF(N552="zákl. přenesená",J552,0)</f>
        <v>0</v>
      </c>
      <c r="BH552" s="220">
        <f>IF(N552="sníž. přenesená",J552,0)</f>
        <v>0</v>
      </c>
      <c r="BI552" s="220">
        <f>IF(N552="nulová",J552,0)</f>
        <v>0</v>
      </c>
      <c r="BJ552" s="19" t="s">
        <v>83</v>
      </c>
      <c r="BK552" s="220">
        <f>ROUND(I552*H552,2)</f>
        <v>0</v>
      </c>
      <c r="BL552" s="19" t="s">
        <v>964</v>
      </c>
      <c r="BM552" s="219" t="s">
        <v>1285</v>
      </c>
    </row>
    <row r="553" s="2" customFormat="1">
      <c r="A553" s="40"/>
      <c r="B553" s="41"/>
      <c r="C553" s="42"/>
      <c r="D553" s="221" t="s">
        <v>155</v>
      </c>
      <c r="E553" s="42"/>
      <c r="F553" s="222" t="s">
        <v>1286</v>
      </c>
      <c r="G553" s="42"/>
      <c r="H553" s="42"/>
      <c r="I553" s="223"/>
      <c r="J553" s="42"/>
      <c r="K553" s="42"/>
      <c r="L553" s="46"/>
      <c r="M553" s="224"/>
      <c r="N553" s="225"/>
      <c r="O553" s="86"/>
      <c r="P553" s="86"/>
      <c r="Q553" s="86"/>
      <c r="R553" s="86"/>
      <c r="S553" s="86"/>
      <c r="T553" s="87"/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T553" s="19" t="s">
        <v>155</v>
      </c>
      <c r="AU553" s="19" t="s">
        <v>85</v>
      </c>
    </row>
    <row r="554" s="14" customFormat="1">
      <c r="A554" s="14"/>
      <c r="B554" s="248"/>
      <c r="C554" s="249"/>
      <c r="D554" s="239" t="s">
        <v>217</v>
      </c>
      <c r="E554" s="250" t="s">
        <v>19</v>
      </c>
      <c r="F554" s="251" t="s">
        <v>1287</v>
      </c>
      <c r="G554" s="249"/>
      <c r="H554" s="250" t="s">
        <v>19</v>
      </c>
      <c r="I554" s="252"/>
      <c r="J554" s="249"/>
      <c r="K554" s="249"/>
      <c r="L554" s="253"/>
      <c r="M554" s="254"/>
      <c r="N554" s="255"/>
      <c r="O554" s="255"/>
      <c r="P554" s="255"/>
      <c r="Q554" s="255"/>
      <c r="R554" s="255"/>
      <c r="S554" s="255"/>
      <c r="T554" s="25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7" t="s">
        <v>217</v>
      </c>
      <c r="AU554" s="257" t="s">
        <v>85</v>
      </c>
      <c r="AV554" s="14" t="s">
        <v>83</v>
      </c>
      <c r="AW554" s="14" t="s">
        <v>37</v>
      </c>
      <c r="AX554" s="14" t="s">
        <v>75</v>
      </c>
      <c r="AY554" s="257" t="s">
        <v>147</v>
      </c>
    </row>
    <row r="555" s="14" customFormat="1">
      <c r="A555" s="14"/>
      <c r="B555" s="248"/>
      <c r="C555" s="249"/>
      <c r="D555" s="239" t="s">
        <v>217</v>
      </c>
      <c r="E555" s="250" t="s">
        <v>19</v>
      </c>
      <c r="F555" s="251" t="s">
        <v>295</v>
      </c>
      <c r="G555" s="249"/>
      <c r="H555" s="250" t="s">
        <v>19</v>
      </c>
      <c r="I555" s="252"/>
      <c r="J555" s="249"/>
      <c r="K555" s="249"/>
      <c r="L555" s="253"/>
      <c r="M555" s="254"/>
      <c r="N555" s="255"/>
      <c r="O555" s="255"/>
      <c r="P555" s="255"/>
      <c r="Q555" s="255"/>
      <c r="R555" s="255"/>
      <c r="S555" s="255"/>
      <c r="T555" s="25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7" t="s">
        <v>217</v>
      </c>
      <c r="AU555" s="257" t="s">
        <v>85</v>
      </c>
      <c r="AV555" s="14" t="s">
        <v>83</v>
      </c>
      <c r="AW555" s="14" t="s">
        <v>37</v>
      </c>
      <c r="AX555" s="14" t="s">
        <v>75</v>
      </c>
      <c r="AY555" s="257" t="s">
        <v>147</v>
      </c>
    </row>
    <row r="556" s="13" customFormat="1">
      <c r="A556" s="13"/>
      <c r="B556" s="237"/>
      <c r="C556" s="238"/>
      <c r="D556" s="239" t="s">
        <v>217</v>
      </c>
      <c r="E556" s="258" t="s">
        <v>19</v>
      </c>
      <c r="F556" s="240" t="s">
        <v>2159</v>
      </c>
      <c r="G556" s="238"/>
      <c r="H556" s="241">
        <v>15.710000000000001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217</v>
      </c>
      <c r="AU556" s="247" t="s">
        <v>85</v>
      </c>
      <c r="AV556" s="13" t="s">
        <v>85</v>
      </c>
      <c r="AW556" s="13" t="s">
        <v>37</v>
      </c>
      <c r="AX556" s="13" t="s">
        <v>75</v>
      </c>
      <c r="AY556" s="247" t="s">
        <v>147</v>
      </c>
    </row>
    <row r="557" s="15" customFormat="1">
      <c r="A557" s="15"/>
      <c r="B557" s="259"/>
      <c r="C557" s="260"/>
      <c r="D557" s="239" t="s">
        <v>217</v>
      </c>
      <c r="E557" s="261" t="s">
        <v>19</v>
      </c>
      <c r="F557" s="262" t="s">
        <v>233</v>
      </c>
      <c r="G557" s="260"/>
      <c r="H557" s="263">
        <v>15.710000000000001</v>
      </c>
      <c r="I557" s="264"/>
      <c r="J557" s="260"/>
      <c r="K557" s="260"/>
      <c r="L557" s="265"/>
      <c r="M557" s="266"/>
      <c r="N557" s="267"/>
      <c r="O557" s="267"/>
      <c r="P557" s="267"/>
      <c r="Q557" s="267"/>
      <c r="R557" s="267"/>
      <c r="S557" s="267"/>
      <c r="T557" s="268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9" t="s">
        <v>217</v>
      </c>
      <c r="AU557" s="269" t="s">
        <v>85</v>
      </c>
      <c r="AV557" s="15" t="s">
        <v>153</v>
      </c>
      <c r="AW557" s="15" t="s">
        <v>37</v>
      </c>
      <c r="AX557" s="15" t="s">
        <v>83</v>
      </c>
      <c r="AY557" s="269" t="s">
        <v>147</v>
      </c>
    </row>
    <row r="558" s="2" customFormat="1" ht="24.15" customHeight="1">
      <c r="A558" s="40"/>
      <c r="B558" s="41"/>
      <c r="C558" s="207" t="s">
        <v>1288</v>
      </c>
      <c r="D558" s="207" t="s">
        <v>149</v>
      </c>
      <c r="E558" s="208" t="s">
        <v>1289</v>
      </c>
      <c r="F558" s="209" t="s">
        <v>1290</v>
      </c>
      <c r="G558" s="210" t="s">
        <v>278</v>
      </c>
      <c r="H558" s="211">
        <v>4.7999999999999998</v>
      </c>
      <c r="I558" s="212"/>
      <c r="J558" s="213">
        <f>ROUND(I558*H558,2)</f>
        <v>0</v>
      </c>
      <c r="K558" s="214"/>
      <c r="L558" s="46"/>
      <c r="M558" s="215" t="s">
        <v>19</v>
      </c>
      <c r="N558" s="216" t="s">
        <v>46</v>
      </c>
      <c r="O558" s="86"/>
      <c r="P558" s="217">
        <f>O558*H558</f>
        <v>0</v>
      </c>
      <c r="Q558" s="217">
        <v>0</v>
      </c>
      <c r="R558" s="217">
        <f>Q558*H558</f>
        <v>0</v>
      </c>
      <c r="S558" s="217">
        <v>0.00167</v>
      </c>
      <c r="T558" s="218">
        <f>S558*H558</f>
        <v>0.0080160000000000006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9" t="s">
        <v>964</v>
      </c>
      <c r="AT558" s="219" t="s">
        <v>149</v>
      </c>
      <c r="AU558" s="219" t="s">
        <v>85</v>
      </c>
      <c r="AY558" s="19" t="s">
        <v>147</v>
      </c>
      <c r="BE558" s="220">
        <f>IF(N558="základní",J558,0)</f>
        <v>0</v>
      </c>
      <c r="BF558" s="220">
        <f>IF(N558="snížená",J558,0)</f>
        <v>0</v>
      </c>
      <c r="BG558" s="220">
        <f>IF(N558="zákl. přenesená",J558,0)</f>
        <v>0</v>
      </c>
      <c r="BH558" s="220">
        <f>IF(N558="sníž. přenesená",J558,0)</f>
        <v>0</v>
      </c>
      <c r="BI558" s="220">
        <f>IF(N558="nulová",J558,0)</f>
        <v>0</v>
      </c>
      <c r="BJ558" s="19" t="s">
        <v>83</v>
      </c>
      <c r="BK558" s="220">
        <f>ROUND(I558*H558,2)</f>
        <v>0</v>
      </c>
      <c r="BL558" s="19" t="s">
        <v>964</v>
      </c>
      <c r="BM558" s="219" t="s">
        <v>1291</v>
      </c>
    </row>
    <row r="559" s="2" customFormat="1">
      <c r="A559" s="40"/>
      <c r="B559" s="41"/>
      <c r="C559" s="42"/>
      <c r="D559" s="221" t="s">
        <v>155</v>
      </c>
      <c r="E559" s="42"/>
      <c r="F559" s="222" t="s">
        <v>1292</v>
      </c>
      <c r="G559" s="42"/>
      <c r="H559" s="42"/>
      <c r="I559" s="223"/>
      <c r="J559" s="42"/>
      <c r="K559" s="42"/>
      <c r="L559" s="46"/>
      <c r="M559" s="224"/>
      <c r="N559" s="225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155</v>
      </c>
      <c r="AU559" s="19" t="s">
        <v>85</v>
      </c>
    </row>
    <row r="560" s="14" customFormat="1">
      <c r="A560" s="14"/>
      <c r="B560" s="248"/>
      <c r="C560" s="249"/>
      <c r="D560" s="239" t="s">
        <v>217</v>
      </c>
      <c r="E560" s="250" t="s">
        <v>19</v>
      </c>
      <c r="F560" s="251" t="s">
        <v>868</v>
      </c>
      <c r="G560" s="249"/>
      <c r="H560" s="250" t="s">
        <v>19</v>
      </c>
      <c r="I560" s="252"/>
      <c r="J560" s="249"/>
      <c r="K560" s="249"/>
      <c r="L560" s="253"/>
      <c r="M560" s="254"/>
      <c r="N560" s="255"/>
      <c r="O560" s="255"/>
      <c r="P560" s="255"/>
      <c r="Q560" s="255"/>
      <c r="R560" s="255"/>
      <c r="S560" s="255"/>
      <c r="T560" s="25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7" t="s">
        <v>217</v>
      </c>
      <c r="AU560" s="257" t="s">
        <v>85</v>
      </c>
      <c r="AV560" s="14" t="s">
        <v>83</v>
      </c>
      <c r="AW560" s="14" t="s">
        <v>37</v>
      </c>
      <c r="AX560" s="14" t="s">
        <v>75</v>
      </c>
      <c r="AY560" s="257" t="s">
        <v>147</v>
      </c>
    </row>
    <row r="561" s="14" customFormat="1">
      <c r="A561" s="14"/>
      <c r="B561" s="248"/>
      <c r="C561" s="249"/>
      <c r="D561" s="239" t="s">
        <v>217</v>
      </c>
      <c r="E561" s="250" t="s">
        <v>19</v>
      </c>
      <c r="F561" s="251" t="s">
        <v>295</v>
      </c>
      <c r="G561" s="249"/>
      <c r="H561" s="250" t="s">
        <v>19</v>
      </c>
      <c r="I561" s="252"/>
      <c r="J561" s="249"/>
      <c r="K561" s="249"/>
      <c r="L561" s="253"/>
      <c r="M561" s="254"/>
      <c r="N561" s="255"/>
      <c r="O561" s="255"/>
      <c r="P561" s="255"/>
      <c r="Q561" s="255"/>
      <c r="R561" s="255"/>
      <c r="S561" s="255"/>
      <c r="T561" s="25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7" t="s">
        <v>217</v>
      </c>
      <c r="AU561" s="257" t="s">
        <v>85</v>
      </c>
      <c r="AV561" s="14" t="s">
        <v>83</v>
      </c>
      <c r="AW561" s="14" t="s">
        <v>37</v>
      </c>
      <c r="AX561" s="14" t="s">
        <v>75</v>
      </c>
      <c r="AY561" s="257" t="s">
        <v>147</v>
      </c>
    </row>
    <row r="562" s="13" customFormat="1">
      <c r="A562" s="13"/>
      <c r="B562" s="237"/>
      <c r="C562" s="238"/>
      <c r="D562" s="239" t="s">
        <v>217</v>
      </c>
      <c r="E562" s="258" t="s">
        <v>19</v>
      </c>
      <c r="F562" s="240" t="s">
        <v>493</v>
      </c>
      <c r="G562" s="238"/>
      <c r="H562" s="241">
        <v>4.7999999999999998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7" t="s">
        <v>217</v>
      </c>
      <c r="AU562" s="247" t="s">
        <v>85</v>
      </c>
      <c r="AV562" s="13" t="s">
        <v>85</v>
      </c>
      <c r="AW562" s="13" t="s">
        <v>37</v>
      </c>
      <c r="AX562" s="13" t="s">
        <v>75</v>
      </c>
      <c r="AY562" s="247" t="s">
        <v>147</v>
      </c>
    </row>
    <row r="563" s="15" customFormat="1">
      <c r="A563" s="15"/>
      <c r="B563" s="259"/>
      <c r="C563" s="260"/>
      <c r="D563" s="239" t="s">
        <v>217</v>
      </c>
      <c r="E563" s="261" t="s">
        <v>19</v>
      </c>
      <c r="F563" s="262" t="s">
        <v>233</v>
      </c>
      <c r="G563" s="260"/>
      <c r="H563" s="263">
        <v>4.7999999999999998</v>
      </c>
      <c r="I563" s="264"/>
      <c r="J563" s="260"/>
      <c r="K563" s="260"/>
      <c r="L563" s="265"/>
      <c r="M563" s="266"/>
      <c r="N563" s="267"/>
      <c r="O563" s="267"/>
      <c r="P563" s="267"/>
      <c r="Q563" s="267"/>
      <c r="R563" s="267"/>
      <c r="S563" s="267"/>
      <c r="T563" s="268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9" t="s">
        <v>217</v>
      </c>
      <c r="AU563" s="269" t="s">
        <v>85</v>
      </c>
      <c r="AV563" s="15" t="s">
        <v>153</v>
      </c>
      <c r="AW563" s="15" t="s">
        <v>37</v>
      </c>
      <c r="AX563" s="15" t="s">
        <v>83</v>
      </c>
      <c r="AY563" s="269" t="s">
        <v>147</v>
      </c>
    </row>
    <row r="564" s="2" customFormat="1" ht="24.15" customHeight="1">
      <c r="A564" s="40"/>
      <c r="B564" s="41"/>
      <c r="C564" s="207" t="s">
        <v>1320</v>
      </c>
      <c r="D564" s="207" t="s">
        <v>149</v>
      </c>
      <c r="E564" s="208" t="s">
        <v>1321</v>
      </c>
      <c r="F564" s="209" t="s">
        <v>1322</v>
      </c>
      <c r="G564" s="210" t="s">
        <v>278</v>
      </c>
      <c r="H564" s="211">
        <v>7.2000000000000002</v>
      </c>
      <c r="I564" s="212"/>
      <c r="J564" s="213">
        <f>ROUND(I564*H564,2)</f>
        <v>0</v>
      </c>
      <c r="K564" s="214"/>
      <c r="L564" s="46"/>
      <c r="M564" s="215" t="s">
        <v>19</v>
      </c>
      <c r="N564" s="216" t="s">
        <v>46</v>
      </c>
      <c r="O564" s="86"/>
      <c r="P564" s="217">
        <f>O564*H564</f>
        <v>0</v>
      </c>
      <c r="Q564" s="217">
        <v>4.0000000000000003E-05</v>
      </c>
      <c r="R564" s="217">
        <f>Q564*H564</f>
        <v>0.00028800000000000001</v>
      </c>
      <c r="S564" s="217">
        <v>0</v>
      </c>
      <c r="T564" s="218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9" t="s">
        <v>964</v>
      </c>
      <c r="AT564" s="219" t="s">
        <v>149</v>
      </c>
      <c r="AU564" s="219" t="s">
        <v>85</v>
      </c>
      <c r="AY564" s="19" t="s">
        <v>147</v>
      </c>
      <c r="BE564" s="220">
        <f>IF(N564="základní",J564,0)</f>
        <v>0</v>
      </c>
      <c r="BF564" s="220">
        <f>IF(N564="snížená",J564,0)</f>
        <v>0</v>
      </c>
      <c r="BG564" s="220">
        <f>IF(N564="zákl. přenesená",J564,0)</f>
        <v>0</v>
      </c>
      <c r="BH564" s="220">
        <f>IF(N564="sníž. přenesená",J564,0)</f>
        <v>0</v>
      </c>
      <c r="BI564" s="220">
        <f>IF(N564="nulová",J564,0)</f>
        <v>0</v>
      </c>
      <c r="BJ564" s="19" t="s">
        <v>83</v>
      </c>
      <c r="BK564" s="220">
        <f>ROUND(I564*H564,2)</f>
        <v>0</v>
      </c>
      <c r="BL564" s="19" t="s">
        <v>964</v>
      </c>
      <c r="BM564" s="219" t="s">
        <v>1323</v>
      </c>
    </row>
    <row r="565" s="2" customFormat="1">
      <c r="A565" s="40"/>
      <c r="B565" s="41"/>
      <c r="C565" s="42"/>
      <c r="D565" s="221" t="s">
        <v>155</v>
      </c>
      <c r="E565" s="42"/>
      <c r="F565" s="222" t="s">
        <v>1324</v>
      </c>
      <c r="G565" s="42"/>
      <c r="H565" s="42"/>
      <c r="I565" s="223"/>
      <c r="J565" s="42"/>
      <c r="K565" s="42"/>
      <c r="L565" s="46"/>
      <c r="M565" s="224"/>
      <c r="N565" s="225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155</v>
      </c>
      <c r="AU565" s="19" t="s">
        <v>85</v>
      </c>
    </row>
    <row r="566" s="14" customFormat="1">
      <c r="A566" s="14"/>
      <c r="B566" s="248"/>
      <c r="C566" s="249"/>
      <c r="D566" s="239" t="s">
        <v>217</v>
      </c>
      <c r="E566" s="250" t="s">
        <v>19</v>
      </c>
      <c r="F566" s="251" t="s">
        <v>2201</v>
      </c>
      <c r="G566" s="249"/>
      <c r="H566" s="250" t="s">
        <v>19</v>
      </c>
      <c r="I566" s="252"/>
      <c r="J566" s="249"/>
      <c r="K566" s="249"/>
      <c r="L566" s="253"/>
      <c r="M566" s="254"/>
      <c r="N566" s="255"/>
      <c r="O566" s="255"/>
      <c r="P566" s="255"/>
      <c r="Q566" s="255"/>
      <c r="R566" s="255"/>
      <c r="S566" s="255"/>
      <c r="T566" s="25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7" t="s">
        <v>217</v>
      </c>
      <c r="AU566" s="257" t="s">
        <v>85</v>
      </c>
      <c r="AV566" s="14" t="s">
        <v>83</v>
      </c>
      <c r="AW566" s="14" t="s">
        <v>37</v>
      </c>
      <c r="AX566" s="14" t="s">
        <v>75</v>
      </c>
      <c r="AY566" s="257" t="s">
        <v>147</v>
      </c>
    </row>
    <row r="567" s="13" customFormat="1">
      <c r="A567" s="13"/>
      <c r="B567" s="237"/>
      <c r="C567" s="238"/>
      <c r="D567" s="239" t="s">
        <v>217</v>
      </c>
      <c r="E567" s="258" t="s">
        <v>19</v>
      </c>
      <c r="F567" s="240" t="s">
        <v>2202</v>
      </c>
      <c r="G567" s="238"/>
      <c r="H567" s="241">
        <v>7.2000000000000002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7" t="s">
        <v>217</v>
      </c>
      <c r="AU567" s="247" t="s">
        <v>85</v>
      </c>
      <c r="AV567" s="13" t="s">
        <v>85</v>
      </c>
      <c r="AW567" s="13" t="s">
        <v>37</v>
      </c>
      <c r="AX567" s="13" t="s">
        <v>83</v>
      </c>
      <c r="AY567" s="247" t="s">
        <v>147</v>
      </c>
    </row>
    <row r="568" s="2" customFormat="1" ht="24.15" customHeight="1">
      <c r="A568" s="40"/>
      <c r="B568" s="41"/>
      <c r="C568" s="207" t="s">
        <v>1366</v>
      </c>
      <c r="D568" s="207" t="s">
        <v>149</v>
      </c>
      <c r="E568" s="208" t="s">
        <v>1367</v>
      </c>
      <c r="F568" s="209" t="s">
        <v>1368</v>
      </c>
      <c r="G568" s="210" t="s">
        <v>772</v>
      </c>
      <c r="H568" s="211">
        <v>2</v>
      </c>
      <c r="I568" s="212"/>
      <c r="J568" s="213">
        <f>ROUND(I568*H568,2)</f>
        <v>0</v>
      </c>
      <c r="K568" s="214"/>
      <c r="L568" s="46"/>
      <c r="M568" s="215" t="s">
        <v>19</v>
      </c>
      <c r="N568" s="216" t="s">
        <v>46</v>
      </c>
      <c r="O568" s="86"/>
      <c r="P568" s="217">
        <f>O568*H568</f>
        <v>0</v>
      </c>
      <c r="Q568" s="217">
        <v>0.00060999999999999997</v>
      </c>
      <c r="R568" s="217">
        <f>Q568*H568</f>
        <v>0.00122</v>
      </c>
      <c r="S568" s="217">
        <v>0</v>
      </c>
      <c r="T568" s="218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9" t="s">
        <v>964</v>
      </c>
      <c r="AT568" s="219" t="s">
        <v>149</v>
      </c>
      <c r="AU568" s="219" t="s">
        <v>85</v>
      </c>
      <c r="AY568" s="19" t="s">
        <v>147</v>
      </c>
      <c r="BE568" s="220">
        <f>IF(N568="základní",J568,0)</f>
        <v>0</v>
      </c>
      <c r="BF568" s="220">
        <f>IF(N568="snížená",J568,0)</f>
        <v>0</v>
      </c>
      <c r="BG568" s="220">
        <f>IF(N568="zákl. přenesená",J568,0)</f>
        <v>0</v>
      </c>
      <c r="BH568" s="220">
        <f>IF(N568="sníž. přenesená",J568,0)</f>
        <v>0</v>
      </c>
      <c r="BI568" s="220">
        <f>IF(N568="nulová",J568,0)</f>
        <v>0</v>
      </c>
      <c r="BJ568" s="19" t="s">
        <v>83</v>
      </c>
      <c r="BK568" s="220">
        <f>ROUND(I568*H568,2)</f>
        <v>0</v>
      </c>
      <c r="BL568" s="19" t="s">
        <v>964</v>
      </c>
      <c r="BM568" s="219" t="s">
        <v>1369</v>
      </c>
    </row>
    <row r="569" s="2" customFormat="1" ht="21.75" customHeight="1">
      <c r="A569" s="40"/>
      <c r="B569" s="41"/>
      <c r="C569" s="207" t="s">
        <v>1394</v>
      </c>
      <c r="D569" s="207" t="s">
        <v>149</v>
      </c>
      <c r="E569" s="208" t="s">
        <v>1395</v>
      </c>
      <c r="F569" s="209" t="s">
        <v>1396</v>
      </c>
      <c r="G569" s="210" t="s">
        <v>278</v>
      </c>
      <c r="H569" s="211">
        <v>7.2000000000000002</v>
      </c>
      <c r="I569" s="212"/>
      <c r="J569" s="213">
        <f>ROUND(I569*H569,2)</f>
        <v>0</v>
      </c>
      <c r="K569" s="214"/>
      <c r="L569" s="46"/>
      <c r="M569" s="215" t="s">
        <v>19</v>
      </c>
      <c r="N569" s="216" t="s">
        <v>46</v>
      </c>
      <c r="O569" s="86"/>
      <c r="P569" s="217">
        <f>O569*H569</f>
        <v>0</v>
      </c>
      <c r="Q569" s="217">
        <v>0</v>
      </c>
      <c r="R569" s="217">
        <f>Q569*H569</f>
        <v>0</v>
      </c>
      <c r="S569" s="217">
        <v>0</v>
      </c>
      <c r="T569" s="218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9" t="s">
        <v>964</v>
      </c>
      <c r="AT569" s="219" t="s">
        <v>149</v>
      </c>
      <c r="AU569" s="219" t="s">
        <v>85</v>
      </c>
      <c r="AY569" s="19" t="s">
        <v>147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19" t="s">
        <v>83</v>
      </c>
      <c r="BK569" s="220">
        <f>ROUND(I569*H569,2)</f>
        <v>0</v>
      </c>
      <c r="BL569" s="19" t="s">
        <v>964</v>
      </c>
      <c r="BM569" s="219" t="s">
        <v>1397</v>
      </c>
    </row>
    <row r="570" s="13" customFormat="1">
      <c r="A570" s="13"/>
      <c r="B570" s="237"/>
      <c r="C570" s="238"/>
      <c r="D570" s="239" t="s">
        <v>217</v>
      </c>
      <c r="E570" s="258" t="s">
        <v>19</v>
      </c>
      <c r="F570" s="240" t="s">
        <v>2203</v>
      </c>
      <c r="G570" s="238"/>
      <c r="H570" s="241">
        <v>7.2000000000000002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217</v>
      </c>
      <c r="AU570" s="247" t="s">
        <v>85</v>
      </c>
      <c r="AV570" s="13" t="s">
        <v>85</v>
      </c>
      <c r="AW570" s="13" t="s">
        <v>37</v>
      </c>
      <c r="AX570" s="13" t="s">
        <v>83</v>
      </c>
      <c r="AY570" s="247" t="s">
        <v>147</v>
      </c>
    </row>
    <row r="571" s="2" customFormat="1" ht="24.15" customHeight="1">
      <c r="A571" s="40"/>
      <c r="B571" s="41"/>
      <c r="C571" s="207" t="s">
        <v>1399</v>
      </c>
      <c r="D571" s="207" t="s">
        <v>149</v>
      </c>
      <c r="E571" s="208" t="s">
        <v>1400</v>
      </c>
      <c r="F571" s="209" t="s">
        <v>1401</v>
      </c>
      <c r="G571" s="210" t="s">
        <v>278</v>
      </c>
      <c r="H571" s="211">
        <v>7.2000000000000002</v>
      </c>
      <c r="I571" s="212"/>
      <c r="J571" s="213">
        <f>ROUND(I571*H571,2)</f>
        <v>0</v>
      </c>
      <c r="K571" s="214"/>
      <c r="L571" s="46"/>
      <c r="M571" s="215" t="s">
        <v>19</v>
      </c>
      <c r="N571" s="216" t="s">
        <v>46</v>
      </c>
      <c r="O571" s="86"/>
      <c r="P571" s="217">
        <f>O571*H571</f>
        <v>0</v>
      </c>
      <c r="Q571" s="217">
        <v>0</v>
      </c>
      <c r="R571" s="217">
        <f>Q571*H571</f>
        <v>0</v>
      </c>
      <c r="S571" s="217">
        <v>0</v>
      </c>
      <c r="T571" s="218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9" t="s">
        <v>964</v>
      </c>
      <c r="AT571" s="219" t="s">
        <v>149</v>
      </c>
      <c r="AU571" s="219" t="s">
        <v>85</v>
      </c>
      <c r="AY571" s="19" t="s">
        <v>147</v>
      </c>
      <c r="BE571" s="220">
        <f>IF(N571="základní",J571,0)</f>
        <v>0</v>
      </c>
      <c r="BF571" s="220">
        <f>IF(N571="snížená",J571,0)</f>
        <v>0</v>
      </c>
      <c r="BG571" s="220">
        <f>IF(N571="zákl. přenesená",J571,0)</f>
        <v>0</v>
      </c>
      <c r="BH571" s="220">
        <f>IF(N571="sníž. přenesená",J571,0)</f>
        <v>0</v>
      </c>
      <c r="BI571" s="220">
        <f>IF(N571="nulová",J571,0)</f>
        <v>0</v>
      </c>
      <c r="BJ571" s="19" t="s">
        <v>83</v>
      </c>
      <c r="BK571" s="220">
        <f>ROUND(I571*H571,2)</f>
        <v>0</v>
      </c>
      <c r="BL571" s="19" t="s">
        <v>964</v>
      </c>
      <c r="BM571" s="219" t="s">
        <v>1402</v>
      </c>
    </row>
    <row r="572" s="13" customFormat="1">
      <c r="A572" s="13"/>
      <c r="B572" s="237"/>
      <c r="C572" s="238"/>
      <c r="D572" s="239" t="s">
        <v>217</v>
      </c>
      <c r="E572" s="258" t="s">
        <v>19</v>
      </c>
      <c r="F572" s="240" t="s">
        <v>2203</v>
      </c>
      <c r="G572" s="238"/>
      <c r="H572" s="241">
        <v>7.2000000000000002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217</v>
      </c>
      <c r="AU572" s="247" t="s">
        <v>85</v>
      </c>
      <c r="AV572" s="13" t="s">
        <v>85</v>
      </c>
      <c r="AW572" s="13" t="s">
        <v>37</v>
      </c>
      <c r="AX572" s="13" t="s">
        <v>83</v>
      </c>
      <c r="AY572" s="247" t="s">
        <v>147</v>
      </c>
    </row>
    <row r="573" s="2" customFormat="1" ht="49.05" customHeight="1">
      <c r="A573" s="40"/>
      <c r="B573" s="41"/>
      <c r="C573" s="207" t="s">
        <v>1452</v>
      </c>
      <c r="D573" s="207" t="s">
        <v>149</v>
      </c>
      <c r="E573" s="208" t="s">
        <v>1453</v>
      </c>
      <c r="F573" s="209" t="s">
        <v>1454</v>
      </c>
      <c r="G573" s="210" t="s">
        <v>189</v>
      </c>
      <c r="H573" s="211">
        <v>0.002</v>
      </c>
      <c r="I573" s="212"/>
      <c r="J573" s="213">
        <f>ROUND(I573*H573,2)</f>
        <v>0</v>
      </c>
      <c r="K573" s="214"/>
      <c r="L573" s="46"/>
      <c r="M573" s="215" t="s">
        <v>19</v>
      </c>
      <c r="N573" s="216" t="s">
        <v>46</v>
      </c>
      <c r="O573" s="86"/>
      <c r="P573" s="217">
        <f>O573*H573</f>
        <v>0</v>
      </c>
      <c r="Q573" s="217">
        <v>0</v>
      </c>
      <c r="R573" s="217">
        <f>Q573*H573</f>
        <v>0</v>
      </c>
      <c r="S573" s="217">
        <v>0</v>
      </c>
      <c r="T573" s="218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9" t="s">
        <v>964</v>
      </c>
      <c r="AT573" s="219" t="s">
        <v>149</v>
      </c>
      <c r="AU573" s="219" t="s">
        <v>85</v>
      </c>
      <c r="AY573" s="19" t="s">
        <v>147</v>
      </c>
      <c r="BE573" s="220">
        <f>IF(N573="základní",J573,0)</f>
        <v>0</v>
      </c>
      <c r="BF573" s="220">
        <f>IF(N573="snížená",J573,0)</f>
        <v>0</v>
      </c>
      <c r="BG573" s="220">
        <f>IF(N573="zákl. přenesená",J573,0)</f>
        <v>0</v>
      </c>
      <c r="BH573" s="220">
        <f>IF(N573="sníž. přenesená",J573,0)</f>
        <v>0</v>
      </c>
      <c r="BI573" s="220">
        <f>IF(N573="nulová",J573,0)</f>
        <v>0</v>
      </c>
      <c r="BJ573" s="19" t="s">
        <v>83</v>
      </c>
      <c r="BK573" s="220">
        <f>ROUND(I573*H573,2)</f>
        <v>0</v>
      </c>
      <c r="BL573" s="19" t="s">
        <v>964</v>
      </c>
      <c r="BM573" s="219" t="s">
        <v>1455</v>
      </c>
    </row>
    <row r="574" s="2" customFormat="1">
      <c r="A574" s="40"/>
      <c r="B574" s="41"/>
      <c r="C574" s="42"/>
      <c r="D574" s="221" t="s">
        <v>155</v>
      </c>
      <c r="E574" s="42"/>
      <c r="F574" s="222" t="s">
        <v>1456</v>
      </c>
      <c r="G574" s="42"/>
      <c r="H574" s="42"/>
      <c r="I574" s="223"/>
      <c r="J574" s="42"/>
      <c r="K574" s="42"/>
      <c r="L574" s="46"/>
      <c r="M574" s="224"/>
      <c r="N574" s="225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155</v>
      </c>
      <c r="AU574" s="19" t="s">
        <v>85</v>
      </c>
    </row>
    <row r="575" s="12" customFormat="1" ht="22.8" customHeight="1">
      <c r="A575" s="12"/>
      <c r="B575" s="191"/>
      <c r="C575" s="192"/>
      <c r="D575" s="193" t="s">
        <v>74</v>
      </c>
      <c r="E575" s="205" t="s">
        <v>1487</v>
      </c>
      <c r="F575" s="205" t="s">
        <v>1488</v>
      </c>
      <c r="G575" s="192"/>
      <c r="H575" s="192"/>
      <c r="I575" s="195"/>
      <c r="J575" s="206">
        <f>BK575</f>
        <v>0</v>
      </c>
      <c r="K575" s="192"/>
      <c r="L575" s="197"/>
      <c r="M575" s="198"/>
      <c r="N575" s="199"/>
      <c r="O575" s="199"/>
      <c r="P575" s="200">
        <f>SUM(P576:P593)</f>
        <v>0</v>
      </c>
      <c r="Q575" s="199"/>
      <c r="R575" s="200">
        <f>SUM(R576:R593)</f>
        <v>0.0063100000000000005</v>
      </c>
      <c r="S575" s="199"/>
      <c r="T575" s="201">
        <f>SUM(T576:T593)</f>
        <v>0.078100000000000003</v>
      </c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R575" s="202" t="s">
        <v>85</v>
      </c>
      <c r="AT575" s="203" t="s">
        <v>74</v>
      </c>
      <c r="AU575" s="203" t="s">
        <v>83</v>
      </c>
      <c r="AY575" s="202" t="s">
        <v>147</v>
      </c>
      <c r="BK575" s="204">
        <f>SUM(BK576:BK593)</f>
        <v>0</v>
      </c>
    </row>
    <row r="576" s="2" customFormat="1" ht="21.75" customHeight="1">
      <c r="A576" s="40"/>
      <c r="B576" s="41"/>
      <c r="C576" s="207" t="s">
        <v>1489</v>
      </c>
      <c r="D576" s="207" t="s">
        <v>149</v>
      </c>
      <c r="E576" s="208" t="s">
        <v>1490</v>
      </c>
      <c r="F576" s="209" t="s">
        <v>1491</v>
      </c>
      <c r="G576" s="210" t="s">
        <v>159</v>
      </c>
      <c r="H576" s="211">
        <v>4</v>
      </c>
      <c r="I576" s="212"/>
      <c r="J576" s="213">
        <f>ROUND(I576*H576,2)</f>
        <v>0</v>
      </c>
      <c r="K576" s="214"/>
      <c r="L576" s="46"/>
      <c r="M576" s="215" t="s">
        <v>19</v>
      </c>
      <c r="N576" s="216" t="s">
        <v>46</v>
      </c>
      <c r="O576" s="86"/>
      <c r="P576" s="217">
        <f>O576*H576</f>
        <v>0</v>
      </c>
      <c r="Q576" s="217">
        <v>0</v>
      </c>
      <c r="R576" s="217">
        <f>Q576*H576</f>
        <v>0</v>
      </c>
      <c r="S576" s="217">
        <v>0.014999999999999999</v>
      </c>
      <c r="T576" s="218">
        <f>S576*H576</f>
        <v>0.059999999999999998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9" t="s">
        <v>964</v>
      </c>
      <c r="AT576" s="219" t="s">
        <v>149</v>
      </c>
      <c r="AU576" s="219" t="s">
        <v>85</v>
      </c>
      <c r="AY576" s="19" t="s">
        <v>147</v>
      </c>
      <c r="BE576" s="220">
        <f>IF(N576="základní",J576,0)</f>
        <v>0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19" t="s">
        <v>83</v>
      </c>
      <c r="BK576" s="220">
        <f>ROUND(I576*H576,2)</f>
        <v>0</v>
      </c>
      <c r="BL576" s="19" t="s">
        <v>964</v>
      </c>
      <c r="BM576" s="219" t="s">
        <v>1492</v>
      </c>
    </row>
    <row r="577" s="2" customFormat="1">
      <c r="A577" s="40"/>
      <c r="B577" s="41"/>
      <c r="C577" s="42"/>
      <c r="D577" s="221" t="s">
        <v>155</v>
      </c>
      <c r="E577" s="42"/>
      <c r="F577" s="222" t="s">
        <v>1493</v>
      </c>
      <c r="G577" s="42"/>
      <c r="H577" s="42"/>
      <c r="I577" s="223"/>
      <c r="J577" s="42"/>
      <c r="K577" s="42"/>
      <c r="L577" s="46"/>
      <c r="M577" s="224"/>
      <c r="N577" s="225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155</v>
      </c>
      <c r="AU577" s="19" t="s">
        <v>85</v>
      </c>
    </row>
    <row r="578" s="14" customFormat="1">
      <c r="A578" s="14"/>
      <c r="B578" s="248"/>
      <c r="C578" s="249"/>
      <c r="D578" s="239" t="s">
        <v>217</v>
      </c>
      <c r="E578" s="250" t="s">
        <v>19</v>
      </c>
      <c r="F578" s="251" t="s">
        <v>1494</v>
      </c>
      <c r="G578" s="249"/>
      <c r="H578" s="250" t="s">
        <v>19</v>
      </c>
      <c r="I578" s="252"/>
      <c r="J578" s="249"/>
      <c r="K578" s="249"/>
      <c r="L578" s="253"/>
      <c r="M578" s="254"/>
      <c r="N578" s="255"/>
      <c r="O578" s="255"/>
      <c r="P578" s="255"/>
      <c r="Q578" s="255"/>
      <c r="R578" s="255"/>
      <c r="S578" s="255"/>
      <c r="T578" s="25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7" t="s">
        <v>217</v>
      </c>
      <c r="AU578" s="257" t="s">
        <v>85</v>
      </c>
      <c r="AV578" s="14" t="s">
        <v>83</v>
      </c>
      <c r="AW578" s="14" t="s">
        <v>37</v>
      </c>
      <c r="AX578" s="14" t="s">
        <v>75</v>
      </c>
      <c r="AY578" s="257" t="s">
        <v>147</v>
      </c>
    </row>
    <row r="579" s="13" customFormat="1">
      <c r="A579" s="13"/>
      <c r="B579" s="237"/>
      <c r="C579" s="238"/>
      <c r="D579" s="239" t="s">
        <v>217</v>
      </c>
      <c r="E579" s="258" t="s">
        <v>19</v>
      </c>
      <c r="F579" s="240" t="s">
        <v>153</v>
      </c>
      <c r="G579" s="238"/>
      <c r="H579" s="241">
        <v>4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7" t="s">
        <v>217</v>
      </c>
      <c r="AU579" s="247" t="s">
        <v>85</v>
      </c>
      <c r="AV579" s="13" t="s">
        <v>85</v>
      </c>
      <c r="AW579" s="13" t="s">
        <v>37</v>
      </c>
      <c r="AX579" s="13" t="s">
        <v>83</v>
      </c>
      <c r="AY579" s="247" t="s">
        <v>147</v>
      </c>
    </row>
    <row r="580" s="2" customFormat="1" ht="21.75" customHeight="1">
      <c r="A580" s="40"/>
      <c r="B580" s="41"/>
      <c r="C580" s="207" t="s">
        <v>1510</v>
      </c>
      <c r="D580" s="207" t="s">
        <v>149</v>
      </c>
      <c r="E580" s="208" t="s">
        <v>1511</v>
      </c>
      <c r="F580" s="209" t="s">
        <v>1512</v>
      </c>
      <c r="G580" s="210" t="s">
        <v>278</v>
      </c>
      <c r="H580" s="211">
        <v>16</v>
      </c>
      <c r="I580" s="212"/>
      <c r="J580" s="213">
        <f>ROUND(I580*H580,2)</f>
        <v>0</v>
      </c>
      <c r="K580" s="214"/>
      <c r="L580" s="46"/>
      <c r="M580" s="215" t="s">
        <v>19</v>
      </c>
      <c r="N580" s="216" t="s">
        <v>46</v>
      </c>
      <c r="O580" s="86"/>
      <c r="P580" s="217">
        <f>O580*H580</f>
        <v>0</v>
      </c>
      <c r="Q580" s="217">
        <v>0</v>
      </c>
      <c r="R580" s="217">
        <f>Q580*H580</f>
        <v>0</v>
      </c>
      <c r="S580" s="217">
        <v>0.001</v>
      </c>
      <c r="T580" s="218">
        <f>S580*H580</f>
        <v>0.016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9" t="s">
        <v>964</v>
      </c>
      <c r="AT580" s="219" t="s">
        <v>149</v>
      </c>
      <c r="AU580" s="219" t="s">
        <v>85</v>
      </c>
      <c r="AY580" s="19" t="s">
        <v>147</v>
      </c>
      <c r="BE580" s="220">
        <f>IF(N580="základní",J580,0)</f>
        <v>0</v>
      </c>
      <c r="BF580" s="220">
        <f>IF(N580="snížená",J580,0)</f>
        <v>0</v>
      </c>
      <c r="BG580" s="220">
        <f>IF(N580="zákl. přenesená",J580,0)</f>
        <v>0</v>
      </c>
      <c r="BH580" s="220">
        <f>IF(N580="sníž. přenesená",J580,0)</f>
        <v>0</v>
      </c>
      <c r="BI580" s="220">
        <f>IF(N580="nulová",J580,0)</f>
        <v>0</v>
      </c>
      <c r="BJ580" s="19" t="s">
        <v>83</v>
      </c>
      <c r="BK580" s="220">
        <f>ROUND(I580*H580,2)</f>
        <v>0</v>
      </c>
      <c r="BL580" s="19" t="s">
        <v>964</v>
      </c>
      <c r="BM580" s="219" t="s">
        <v>1513</v>
      </c>
    </row>
    <row r="581" s="13" customFormat="1">
      <c r="A581" s="13"/>
      <c r="B581" s="237"/>
      <c r="C581" s="238"/>
      <c r="D581" s="239" t="s">
        <v>217</v>
      </c>
      <c r="E581" s="258" t="s">
        <v>19</v>
      </c>
      <c r="F581" s="240" t="s">
        <v>2204</v>
      </c>
      <c r="G581" s="238"/>
      <c r="H581" s="241">
        <v>16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7" t="s">
        <v>217</v>
      </c>
      <c r="AU581" s="247" t="s">
        <v>85</v>
      </c>
      <c r="AV581" s="13" t="s">
        <v>85</v>
      </c>
      <c r="AW581" s="13" t="s">
        <v>37</v>
      </c>
      <c r="AX581" s="13" t="s">
        <v>83</v>
      </c>
      <c r="AY581" s="247" t="s">
        <v>147</v>
      </c>
    </row>
    <row r="582" s="2" customFormat="1" ht="37.8" customHeight="1">
      <c r="A582" s="40"/>
      <c r="B582" s="41"/>
      <c r="C582" s="207" t="s">
        <v>1547</v>
      </c>
      <c r="D582" s="207" t="s">
        <v>149</v>
      </c>
      <c r="E582" s="208" t="s">
        <v>1548</v>
      </c>
      <c r="F582" s="209" t="s">
        <v>1549</v>
      </c>
      <c r="G582" s="210" t="s">
        <v>278</v>
      </c>
      <c r="H582" s="211">
        <v>2.1000000000000001</v>
      </c>
      <c r="I582" s="212"/>
      <c r="J582" s="213">
        <f>ROUND(I582*H582,2)</f>
        <v>0</v>
      </c>
      <c r="K582" s="214"/>
      <c r="L582" s="46"/>
      <c r="M582" s="215" t="s">
        <v>19</v>
      </c>
      <c r="N582" s="216" t="s">
        <v>46</v>
      </c>
      <c r="O582" s="86"/>
      <c r="P582" s="217">
        <f>O582*H582</f>
        <v>0</v>
      </c>
      <c r="Q582" s="217">
        <v>0.0011000000000000001</v>
      </c>
      <c r="R582" s="217">
        <f>Q582*H582</f>
        <v>0.0023100000000000004</v>
      </c>
      <c r="S582" s="217">
        <v>0.001</v>
      </c>
      <c r="T582" s="218">
        <f>S582*H582</f>
        <v>0.0021000000000000003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9" t="s">
        <v>964</v>
      </c>
      <c r="AT582" s="219" t="s">
        <v>149</v>
      </c>
      <c r="AU582" s="219" t="s">
        <v>85</v>
      </c>
      <c r="AY582" s="19" t="s">
        <v>147</v>
      </c>
      <c r="BE582" s="220">
        <f>IF(N582="základní",J582,0)</f>
        <v>0</v>
      </c>
      <c r="BF582" s="220">
        <f>IF(N582="snížená",J582,0)</f>
        <v>0</v>
      </c>
      <c r="BG582" s="220">
        <f>IF(N582="zákl. přenesená",J582,0)</f>
        <v>0</v>
      </c>
      <c r="BH582" s="220">
        <f>IF(N582="sníž. přenesená",J582,0)</f>
        <v>0</v>
      </c>
      <c r="BI582" s="220">
        <f>IF(N582="nulová",J582,0)</f>
        <v>0</v>
      </c>
      <c r="BJ582" s="19" t="s">
        <v>83</v>
      </c>
      <c r="BK582" s="220">
        <f>ROUND(I582*H582,2)</f>
        <v>0</v>
      </c>
      <c r="BL582" s="19" t="s">
        <v>964</v>
      </c>
      <c r="BM582" s="219" t="s">
        <v>1550</v>
      </c>
    </row>
    <row r="583" s="2" customFormat="1">
      <c r="A583" s="40"/>
      <c r="B583" s="41"/>
      <c r="C583" s="42"/>
      <c r="D583" s="221" t="s">
        <v>155</v>
      </c>
      <c r="E583" s="42"/>
      <c r="F583" s="222" t="s">
        <v>1551</v>
      </c>
      <c r="G583" s="42"/>
      <c r="H583" s="42"/>
      <c r="I583" s="223"/>
      <c r="J583" s="42"/>
      <c r="K583" s="42"/>
      <c r="L583" s="46"/>
      <c r="M583" s="224"/>
      <c r="N583" s="225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155</v>
      </c>
      <c r="AU583" s="19" t="s">
        <v>85</v>
      </c>
    </row>
    <row r="584" s="14" customFormat="1">
      <c r="A584" s="14"/>
      <c r="B584" s="248"/>
      <c r="C584" s="249"/>
      <c r="D584" s="239" t="s">
        <v>217</v>
      </c>
      <c r="E584" s="250" t="s">
        <v>19</v>
      </c>
      <c r="F584" s="251" t="s">
        <v>1552</v>
      </c>
      <c r="G584" s="249"/>
      <c r="H584" s="250" t="s">
        <v>19</v>
      </c>
      <c r="I584" s="252"/>
      <c r="J584" s="249"/>
      <c r="K584" s="249"/>
      <c r="L584" s="253"/>
      <c r="M584" s="254"/>
      <c r="N584" s="255"/>
      <c r="O584" s="255"/>
      <c r="P584" s="255"/>
      <c r="Q584" s="255"/>
      <c r="R584" s="255"/>
      <c r="S584" s="255"/>
      <c r="T584" s="25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7" t="s">
        <v>217</v>
      </c>
      <c r="AU584" s="257" t="s">
        <v>85</v>
      </c>
      <c r="AV584" s="14" t="s">
        <v>83</v>
      </c>
      <c r="AW584" s="14" t="s">
        <v>37</v>
      </c>
      <c r="AX584" s="14" t="s">
        <v>75</v>
      </c>
      <c r="AY584" s="257" t="s">
        <v>147</v>
      </c>
    </row>
    <row r="585" s="13" customFormat="1">
      <c r="A585" s="13"/>
      <c r="B585" s="237"/>
      <c r="C585" s="238"/>
      <c r="D585" s="239" t="s">
        <v>217</v>
      </c>
      <c r="E585" s="258" t="s">
        <v>19</v>
      </c>
      <c r="F585" s="240" t="s">
        <v>2205</v>
      </c>
      <c r="G585" s="238"/>
      <c r="H585" s="241">
        <v>2.1000000000000001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7" t="s">
        <v>217</v>
      </c>
      <c r="AU585" s="247" t="s">
        <v>85</v>
      </c>
      <c r="AV585" s="13" t="s">
        <v>85</v>
      </c>
      <c r="AW585" s="13" t="s">
        <v>37</v>
      </c>
      <c r="AX585" s="13" t="s">
        <v>83</v>
      </c>
      <c r="AY585" s="247" t="s">
        <v>147</v>
      </c>
    </row>
    <row r="586" s="2" customFormat="1" ht="24.15" customHeight="1">
      <c r="A586" s="40"/>
      <c r="B586" s="41"/>
      <c r="C586" s="226" t="s">
        <v>1554</v>
      </c>
      <c r="D586" s="226" t="s">
        <v>212</v>
      </c>
      <c r="E586" s="227" t="s">
        <v>1555</v>
      </c>
      <c r="F586" s="228" t="s">
        <v>1556</v>
      </c>
      <c r="G586" s="229" t="s">
        <v>189</v>
      </c>
      <c r="H586" s="230">
        <v>0.0040000000000000001</v>
      </c>
      <c r="I586" s="231"/>
      <c r="J586" s="232">
        <f>ROUND(I586*H586,2)</f>
        <v>0</v>
      </c>
      <c r="K586" s="233"/>
      <c r="L586" s="234"/>
      <c r="M586" s="235" t="s">
        <v>19</v>
      </c>
      <c r="N586" s="236" t="s">
        <v>46</v>
      </c>
      <c r="O586" s="86"/>
      <c r="P586" s="217">
        <f>O586*H586</f>
        <v>0</v>
      </c>
      <c r="Q586" s="217">
        <v>1</v>
      </c>
      <c r="R586" s="217">
        <f>Q586*H586</f>
        <v>0.0040000000000000001</v>
      </c>
      <c r="S586" s="217">
        <v>0</v>
      </c>
      <c r="T586" s="218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9" t="s">
        <v>986</v>
      </c>
      <c r="AT586" s="219" t="s">
        <v>212</v>
      </c>
      <c r="AU586" s="219" t="s">
        <v>85</v>
      </c>
      <c r="AY586" s="19" t="s">
        <v>147</v>
      </c>
      <c r="BE586" s="220">
        <f>IF(N586="základní",J586,0)</f>
        <v>0</v>
      </c>
      <c r="BF586" s="220">
        <f>IF(N586="snížená",J586,0)</f>
        <v>0</v>
      </c>
      <c r="BG586" s="220">
        <f>IF(N586="zákl. přenesená",J586,0)</f>
        <v>0</v>
      </c>
      <c r="BH586" s="220">
        <f>IF(N586="sníž. přenesená",J586,0)</f>
        <v>0</v>
      </c>
      <c r="BI586" s="220">
        <f>IF(N586="nulová",J586,0)</f>
        <v>0</v>
      </c>
      <c r="BJ586" s="19" t="s">
        <v>83</v>
      </c>
      <c r="BK586" s="220">
        <f>ROUND(I586*H586,2)</f>
        <v>0</v>
      </c>
      <c r="BL586" s="19" t="s">
        <v>964</v>
      </c>
      <c r="BM586" s="219" t="s">
        <v>1557</v>
      </c>
    </row>
    <row r="587" s="13" customFormat="1">
      <c r="A587" s="13"/>
      <c r="B587" s="237"/>
      <c r="C587" s="238"/>
      <c r="D587" s="239" t="s">
        <v>217</v>
      </c>
      <c r="E587" s="238"/>
      <c r="F587" s="240" t="s">
        <v>2206</v>
      </c>
      <c r="G587" s="238"/>
      <c r="H587" s="241">
        <v>0.0040000000000000001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7" t="s">
        <v>217</v>
      </c>
      <c r="AU587" s="247" t="s">
        <v>85</v>
      </c>
      <c r="AV587" s="13" t="s">
        <v>85</v>
      </c>
      <c r="AW587" s="13" t="s">
        <v>4</v>
      </c>
      <c r="AX587" s="13" t="s">
        <v>83</v>
      </c>
      <c r="AY587" s="247" t="s">
        <v>147</v>
      </c>
    </row>
    <row r="588" s="2" customFormat="1" ht="16.5" customHeight="1">
      <c r="A588" s="40"/>
      <c r="B588" s="41"/>
      <c r="C588" s="207" t="s">
        <v>1560</v>
      </c>
      <c r="D588" s="207" t="s">
        <v>149</v>
      </c>
      <c r="E588" s="208" t="s">
        <v>1561</v>
      </c>
      <c r="F588" s="209" t="s">
        <v>1562</v>
      </c>
      <c r="G588" s="210" t="s">
        <v>772</v>
      </c>
      <c r="H588" s="211">
        <v>4</v>
      </c>
      <c r="I588" s="212"/>
      <c r="J588" s="213">
        <f>ROUND(I588*H588,2)</f>
        <v>0</v>
      </c>
      <c r="K588" s="214"/>
      <c r="L588" s="46"/>
      <c r="M588" s="215" t="s">
        <v>19</v>
      </c>
      <c r="N588" s="216" t="s">
        <v>46</v>
      </c>
      <c r="O588" s="86"/>
      <c r="P588" s="217">
        <f>O588*H588</f>
        <v>0</v>
      </c>
      <c r="Q588" s="217">
        <v>0</v>
      </c>
      <c r="R588" s="217">
        <f>Q588*H588</f>
        <v>0</v>
      </c>
      <c r="S588" s="217">
        <v>0</v>
      </c>
      <c r="T588" s="218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9" t="s">
        <v>964</v>
      </c>
      <c r="AT588" s="219" t="s">
        <v>149</v>
      </c>
      <c r="AU588" s="219" t="s">
        <v>85</v>
      </c>
      <c r="AY588" s="19" t="s">
        <v>147</v>
      </c>
      <c r="BE588" s="220">
        <f>IF(N588="základní",J588,0)</f>
        <v>0</v>
      </c>
      <c r="BF588" s="220">
        <f>IF(N588="snížená",J588,0)</f>
        <v>0</v>
      </c>
      <c r="BG588" s="220">
        <f>IF(N588="zákl. přenesená",J588,0)</f>
        <v>0</v>
      </c>
      <c r="BH588" s="220">
        <f>IF(N588="sníž. přenesená",J588,0)</f>
        <v>0</v>
      </c>
      <c r="BI588" s="220">
        <f>IF(N588="nulová",J588,0)</f>
        <v>0</v>
      </c>
      <c r="BJ588" s="19" t="s">
        <v>83</v>
      </c>
      <c r="BK588" s="220">
        <f>ROUND(I588*H588,2)</f>
        <v>0</v>
      </c>
      <c r="BL588" s="19" t="s">
        <v>964</v>
      </c>
      <c r="BM588" s="219" t="s">
        <v>1563</v>
      </c>
    </row>
    <row r="589" s="2" customFormat="1">
      <c r="A589" s="40"/>
      <c r="B589" s="41"/>
      <c r="C589" s="42"/>
      <c r="D589" s="221" t="s">
        <v>155</v>
      </c>
      <c r="E589" s="42"/>
      <c r="F589" s="222" t="s">
        <v>1564</v>
      </c>
      <c r="G589" s="42"/>
      <c r="H589" s="42"/>
      <c r="I589" s="223"/>
      <c r="J589" s="42"/>
      <c r="K589" s="42"/>
      <c r="L589" s="46"/>
      <c r="M589" s="224"/>
      <c r="N589" s="225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155</v>
      </c>
      <c r="AU589" s="19" t="s">
        <v>85</v>
      </c>
    </row>
    <row r="590" s="14" customFormat="1">
      <c r="A590" s="14"/>
      <c r="B590" s="248"/>
      <c r="C590" s="249"/>
      <c r="D590" s="239" t="s">
        <v>217</v>
      </c>
      <c r="E590" s="250" t="s">
        <v>19</v>
      </c>
      <c r="F590" s="251" t="s">
        <v>1565</v>
      </c>
      <c r="G590" s="249"/>
      <c r="H590" s="250" t="s">
        <v>19</v>
      </c>
      <c r="I590" s="252"/>
      <c r="J590" s="249"/>
      <c r="K590" s="249"/>
      <c r="L590" s="253"/>
      <c r="M590" s="254"/>
      <c r="N590" s="255"/>
      <c r="O590" s="255"/>
      <c r="P590" s="255"/>
      <c r="Q590" s="255"/>
      <c r="R590" s="255"/>
      <c r="S590" s="255"/>
      <c r="T590" s="25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7" t="s">
        <v>217</v>
      </c>
      <c r="AU590" s="257" t="s">
        <v>85</v>
      </c>
      <c r="AV590" s="14" t="s">
        <v>83</v>
      </c>
      <c r="AW590" s="14" t="s">
        <v>37</v>
      </c>
      <c r="AX590" s="14" t="s">
        <v>75</v>
      </c>
      <c r="AY590" s="257" t="s">
        <v>147</v>
      </c>
    </row>
    <row r="591" s="13" customFormat="1">
      <c r="A591" s="13"/>
      <c r="B591" s="237"/>
      <c r="C591" s="238"/>
      <c r="D591" s="239" t="s">
        <v>217</v>
      </c>
      <c r="E591" s="258" t="s">
        <v>19</v>
      </c>
      <c r="F591" s="240" t="s">
        <v>153</v>
      </c>
      <c r="G591" s="238"/>
      <c r="H591" s="241">
        <v>4</v>
      </c>
      <c r="I591" s="242"/>
      <c r="J591" s="238"/>
      <c r="K591" s="238"/>
      <c r="L591" s="243"/>
      <c r="M591" s="244"/>
      <c r="N591" s="245"/>
      <c r="O591" s="245"/>
      <c r="P591" s="245"/>
      <c r="Q591" s="245"/>
      <c r="R591" s="245"/>
      <c r="S591" s="245"/>
      <c r="T591" s="24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7" t="s">
        <v>217</v>
      </c>
      <c r="AU591" s="247" t="s">
        <v>85</v>
      </c>
      <c r="AV591" s="13" t="s">
        <v>85</v>
      </c>
      <c r="AW591" s="13" t="s">
        <v>37</v>
      </c>
      <c r="AX591" s="13" t="s">
        <v>83</v>
      </c>
      <c r="AY591" s="247" t="s">
        <v>147</v>
      </c>
    </row>
    <row r="592" s="2" customFormat="1" ht="49.05" customHeight="1">
      <c r="A592" s="40"/>
      <c r="B592" s="41"/>
      <c r="C592" s="207" t="s">
        <v>1581</v>
      </c>
      <c r="D592" s="207" t="s">
        <v>149</v>
      </c>
      <c r="E592" s="208" t="s">
        <v>1582</v>
      </c>
      <c r="F592" s="209" t="s">
        <v>1583</v>
      </c>
      <c r="G592" s="210" t="s">
        <v>189</v>
      </c>
      <c r="H592" s="211">
        <v>2.3540000000000001</v>
      </c>
      <c r="I592" s="212"/>
      <c r="J592" s="213">
        <f>ROUND(I592*H592,2)</f>
        <v>0</v>
      </c>
      <c r="K592" s="214"/>
      <c r="L592" s="46"/>
      <c r="M592" s="215" t="s">
        <v>19</v>
      </c>
      <c r="N592" s="216" t="s">
        <v>46</v>
      </c>
      <c r="O592" s="86"/>
      <c r="P592" s="217">
        <f>O592*H592</f>
        <v>0</v>
      </c>
      <c r="Q592" s="217">
        <v>0</v>
      </c>
      <c r="R592" s="217">
        <f>Q592*H592</f>
        <v>0</v>
      </c>
      <c r="S592" s="217">
        <v>0</v>
      </c>
      <c r="T592" s="218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9" t="s">
        <v>964</v>
      </c>
      <c r="AT592" s="219" t="s">
        <v>149</v>
      </c>
      <c r="AU592" s="219" t="s">
        <v>85</v>
      </c>
      <c r="AY592" s="19" t="s">
        <v>147</v>
      </c>
      <c r="BE592" s="220">
        <f>IF(N592="základní",J592,0)</f>
        <v>0</v>
      </c>
      <c r="BF592" s="220">
        <f>IF(N592="snížená",J592,0)</f>
        <v>0</v>
      </c>
      <c r="BG592" s="220">
        <f>IF(N592="zákl. přenesená",J592,0)</f>
        <v>0</v>
      </c>
      <c r="BH592" s="220">
        <f>IF(N592="sníž. přenesená",J592,0)</f>
        <v>0</v>
      </c>
      <c r="BI592" s="220">
        <f>IF(N592="nulová",J592,0)</f>
        <v>0</v>
      </c>
      <c r="BJ592" s="19" t="s">
        <v>83</v>
      </c>
      <c r="BK592" s="220">
        <f>ROUND(I592*H592,2)</f>
        <v>0</v>
      </c>
      <c r="BL592" s="19" t="s">
        <v>964</v>
      </c>
      <c r="BM592" s="219" t="s">
        <v>1584</v>
      </c>
    </row>
    <row r="593" s="2" customFormat="1">
      <c r="A593" s="40"/>
      <c r="B593" s="41"/>
      <c r="C593" s="42"/>
      <c r="D593" s="221" t="s">
        <v>155</v>
      </c>
      <c r="E593" s="42"/>
      <c r="F593" s="222" t="s">
        <v>1585</v>
      </c>
      <c r="G593" s="42"/>
      <c r="H593" s="42"/>
      <c r="I593" s="223"/>
      <c r="J593" s="42"/>
      <c r="K593" s="42"/>
      <c r="L593" s="46"/>
      <c r="M593" s="282"/>
      <c r="N593" s="283"/>
      <c r="O593" s="276"/>
      <c r="P593" s="276"/>
      <c r="Q593" s="276"/>
      <c r="R593" s="276"/>
      <c r="S593" s="276"/>
      <c r="T593" s="284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155</v>
      </c>
      <c r="AU593" s="19" t="s">
        <v>85</v>
      </c>
    </row>
    <row r="594" s="2" customFormat="1" ht="6.96" customHeight="1">
      <c r="A594" s="40"/>
      <c r="B594" s="61"/>
      <c r="C594" s="62"/>
      <c r="D594" s="62"/>
      <c r="E594" s="62"/>
      <c r="F594" s="62"/>
      <c r="G594" s="62"/>
      <c r="H594" s="62"/>
      <c r="I594" s="62"/>
      <c r="J594" s="62"/>
      <c r="K594" s="62"/>
      <c r="L594" s="46"/>
      <c r="M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</row>
  </sheetData>
  <sheetProtection sheet="1" autoFilter="0" formatColumns="0" formatRows="0" objects="1" scenarios="1" spinCount="100000" saltValue="mMUvf//u6EX8DkxrIzEuBfvbx0ATdxPWtU0OZcYRs1wJSNGMqicBclUS3vfTG+rWPZ5gflzYDjUDmyNaICXp7g==" hashValue="p8qSpE56eyR3NVyJKG6MdRMZnEtrDU0GxTDRvIR+l00jvO0Wd4gJaftgCPW/Gjurxoj1c6zqTSUv3IrFZFignA==" algorithmName="SHA-512" password="CC35"/>
  <autoFilter ref="C96:K593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1" r:id="rId1" display="https://podminky.urs.cz/item/CS_URS_2023_02/279113142"/>
    <hyperlink ref="F110" r:id="rId2" display="https://podminky.urs.cz/item/CS_URS_2023_02/279361821"/>
    <hyperlink ref="F116" r:id="rId3" display="https://podminky.urs.cz/item/CS_URS_2023_02/311272211"/>
    <hyperlink ref="F122" r:id="rId4" display="https://podminky.urs.cz/item/CS_URS_2023_02/417321515"/>
    <hyperlink ref="F128" r:id="rId5" display="https://podminky.urs.cz/item/CS_URS_2023_02/417351115"/>
    <hyperlink ref="F134" r:id="rId6" display="https://podminky.urs.cz/item/CS_URS_2023_02/417351116"/>
    <hyperlink ref="F141" r:id="rId7" display="https://podminky.urs.cz/item/CS_URS_2023_02/434191421"/>
    <hyperlink ref="F148" r:id="rId8" display="https://podminky.urs.cz/item/CS_URS_2023_02/713131151"/>
    <hyperlink ref="F155" r:id="rId9" display="https://podminky.urs.cz/item/CS_URS_2023_02/430321515"/>
    <hyperlink ref="F157" r:id="rId10" display="https://podminky.urs.cz/item/CS_URS_2023_02/430362021"/>
    <hyperlink ref="F161" r:id="rId11" display="https://podminky.urs.cz/item/CS_URS_2023_02/431351121"/>
    <hyperlink ref="F165" r:id="rId12" display="https://podminky.urs.cz/item/CS_URS_2023_02/431351122"/>
    <hyperlink ref="F167" r:id="rId13" display="https://podminky.urs.cz/item/CS_URS_2023_02/271532212"/>
    <hyperlink ref="F173" r:id="rId14" display="https://podminky.urs.cz/item/CS_URS_2023_02/596811122"/>
    <hyperlink ref="F178" r:id="rId15" display="https://podminky.urs.cz/item/CS_URS_2023_02/612131121"/>
    <hyperlink ref="F186" r:id="rId16" display="https://podminky.urs.cz/item/CS_URS_2023_02/612345301"/>
    <hyperlink ref="F194" r:id="rId17" display="https://podminky.urs.cz/item/CS_URS_2023_02/619991001"/>
    <hyperlink ref="F198" r:id="rId18" display="https://podminky.urs.cz/item/CS_URS_2023_02/619991021"/>
    <hyperlink ref="F203" r:id="rId19" display="https://podminky.urs.cz/item/CS_URS_2023_02/621211031"/>
    <hyperlink ref="F210" r:id="rId20" display="https://podminky.urs.cz/item/CS_URS_2023_02/622131101"/>
    <hyperlink ref="F216" r:id="rId21" display="https://podminky.urs.cz/item/CS_URS_2023_02/622131121"/>
    <hyperlink ref="F223" r:id="rId22" display="https://podminky.urs.cz/item/CS_URS_2023_02/622211031"/>
    <hyperlink ref="F231" r:id="rId23" display="https://podminky.urs.cz/item/CS_URS_2023_02/622211031"/>
    <hyperlink ref="F238" r:id="rId24" display="https://podminky.urs.cz/item/CS_URS_2023_02/622212001"/>
    <hyperlink ref="F257" r:id="rId25" display="https://podminky.urs.cz/item/CS_URS_2023_02/622251101"/>
    <hyperlink ref="F260" r:id="rId26" display="https://podminky.urs.cz/item/CS_URS_2023_02/622251211R2"/>
    <hyperlink ref="F272" r:id="rId27" display="https://podminky.urs.cz/item/CS_URS_2023_02/622252001"/>
    <hyperlink ref="F279" r:id="rId28" display="https://podminky.urs.cz/item/CS_URS_2023_02/622252002"/>
    <hyperlink ref="F305" r:id="rId29" display="https://podminky.urs.cz/item/CS_URS_2023_02/622331111"/>
    <hyperlink ref="F311" r:id="rId30" display="https://podminky.urs.cz/item/CS_URS_2023_02/622331191"/>
    <hyperlink ref="F317" r:id="rId31" display="https://podminky.urs.cz/item/CS_URS_2023_02/622511112"/>
    <hyperlink ref="F329" r:id="rId32" display="https://podminky.urs.cz/item/CS_URS_2023_02/629991011"/>
    <hyperlink ref="F335" r:id="rId33" display="https://podminky.urs.cz/item/CS_URS_2023_02/629995101"/>
    <hyperlink ref="F340" r:id="rId34" display="https://podminky.urs.cz/item/CS_URS_2023_02/629999011"/>
    <hyperlink ref="F342" r:id="rId35" display="https://podminky.urs.cz/item/CS_URS_2023_02/631311113"/>
    <hyperlink ref="F344" r:id="rId36" display="https://podminky.urs.cz/item/CS_URS_2023_02/631311131"/>
    <hyperlink ref="F346" r:id="rId37" display="https://podminky.urs.cz/item/CS_URS_2023_02/631319011"/>
    <hyperlink ref="F348" r:id="rId38" display="https://podminky.urs.cz/item/CS_URS_2023_02/631319195"/>
    <hyperlink ref="F355" r:id="rId39" display="https://podminky.urs.cz/item/CS_URS_2023_02/941211112"/>
    <hyperlink ref="F360" r:id="rId40" display="https://podminky.urs.cz/item/CS_URS_2023_02/941211211"/>
    <hyperlink ref="F364" r:id="rId41" display="https://podminky.urs.cz/item/CS_URS_2023_02/941211812"/>
    <hyperlink ref="F367" r:id="rId42" display="https://podminky.urs.cz/item/CS_URS_2023_02/944511111"/>
    <hyperlink ref="F372" r:id="rId43" display="https://podminky.urs.cz/item/CS_URS_2023_02/944511211"/>
    <hyperlink ref="F376" r:id="rId44" display="https://podminky.urs.cz/item/CS_URS_2023_02/944511811"/>
    <hyperlink ref="F379" r:id="rId45" display="https://podminky.urs.cz/item/CS_URS_2023_02/962042321"/>
    <hyperlink ref="F383" r:id="rId46" display="https://podminky.urs.cz/item/CS_URS_2023_02/962081141"/>
    <hyperlink ref="F387" r:id="rId47" display="https://podminky.urs.cz/item/CS_URS_2023_02/963042819"/>
    <hyperlink ref="F391" r:id="rId48" display="https://podminky.urs.cz/item/CS_URS_2023_02/978015321"/>
    <hyperlink ref="F396" r:id="rId49" display="https://podminky.urs.cz/item/CS_URS_2023_02/978059641"/>
    <hyperlink ref="F403" r:id="rId50" display="https://podminky.urs.cz/item/CS_URS_2023_02/997013151"/>
    <hyperlink ref="F405" r:id="rId51" display="https://podminky.urs.cz/item/CS_URS_2023_02/997013501"/>
    <hyperlink ref="F407" r:id="rId52" display="https://podminky.urs.cz/item/CS_URS_2023_02/997013509"/>
    <hyperlink ref="F412" r:id="rId53" display="https://podminky.urs.cz/item/CS_URS_2023_02/997013601"/>
    <hyperlink ref="F414" r:id="rId54" display="https://podminky.urs.cz/item/CS_URS_2023_02/997013602"/>
    <hyperlink ref="F416" r:id="rId55" display="https://podminky.urs.cz/item/CS_URS_2023_02/997013603"/>
    <hyperlink ref="F418" r:id="rId56" display="https://podminky.urs.cz/item/CS_URS_2023_02/997013631"/>
    <hyperlink ref="F420" r:id="rId57" display="https://podminky.urs.cz/item/CS_URS_2023_02/997013804"/>
    <hyperlink ref="F423" r:id="rId58" display="https://podminky.urs.cz/item/CS_URS_2023_02/998017001"/>
    <hyperlink ref="F427" r:id="rId59" display="https://podminky.urs.cz/item/CS_URS_2023_02/712300841"/>
    <hyperlink ref="F431" r:id="rId60" display="https://podminky.urs.cz/item/CS_URS_2023_02/712363005"/>
    <hyperlink ref="F439" r:id="rId61" display="https://podminky.urs.cz/item/CS_URS_2023_02/712363115"/>
    <hyperlink ref="F445" r:id="rId62" display="https://podminky.urs.cz/item/CS_URS_2023_02/712363352"/>
    <hyperlink ref="F450" r:id="rId63" display="https://podminky.urs.cz/item/CS_URS_2023_02/712363353"/>
    <hyperlink ref="F455" r:id="rId64" display="https://podminky.urs.cz/item/CS_URS_2023_02/712363357"/>
    <hyperlink ref="F460" r:id="rId65" display="https://podminky.urs.cz/item/CS_URS_2023_02/712363366"/>
    <hyperlink ref="F465" r:id="rId66" display="https://podminky.urs.cz/item/CS_URS_2023_02/712363369"/>
    <hyperlink ref="F472" r:id="rId67" display="https://podminky.urs.cz/item/CS_URS_2023_02/712363613"/>
    <hyperlink ref="F475" r:id="rId68" display="https://podminky.urs.cz/item/CS_URS_2023_02/712391171"/>
    <hyperlink ref="F480" r:id="rId69" display="https://podminky.urs.cz/item/CS_URS_2023_02/712861705"/>
    <hyperlink ref="F485" r:id="rId70" display="https://podminky.urs.cz/item/CS_URS_2023_02/998712103"/>
    <hyperlink ref="F488" r:id="rId71" display="https://podminky.urs.cz/item/CS_URS_2023_02/713131243"/>
    <hyperlink ref="F495" r:id="rId72" display="https://podminky.urs.cz/item/CS_URS_2023_02/713141152"/>
    <hyperlink ref="F502" r:id="rId73" display="https://podminky.urs.cz/item/CS_URS_2023_02/713141243"/>
    <hyperlink ref="F508" r:id="rId74" display="https://podminky.urs.cz/item/CS_URS_2023_02/713141263"/>
    <hyperlink ref="F514" r:id="rId75" display="https://podminky.urs.cz/item/CS_URS_2023_02/998713103"/>
    <hyperlink ref="F517" r:id="rId76" display="https://podminky.urs.cz/item/CS_URS_2023_02/721233112"/>
    <hyperlink ref="F520" r:id="rId77" display="https://podminky.urs.cz/item/CS_URS_2023_02/741371823"/>
    <hyperlink ref="F522" r:id="rId78" display="https://podminky.urs.cz/item/CS_URS_2023_02/741372065"/>
    <hyperlink ref="F530" r:id="rId79" display="https://podminky.urs.cz/item/CS_URS_2023_02/762132811"/>
    <hyperlink ref="F536" r:id="rId80" display="https://podminky.urs.cz/item/CS_URS_2023_02/762341370"/>
    <hyperlink ref="F543" r:id="rId81" display="https://podminky.urs.cz/item/CS_URS_2023_02/762395000"/>
    <hyperlink ref="F545" r:id="rId82" display="https://podminky.urs.cz/item/CS_URS_2023_02/762841811"/>
    <hyperlink ref="F550" r:id="rId83" display="https://podminky.urs.cz/item/CS_URS_2023_02/998762101"/>
    <hyperlink ref="F553" r:id="rId84" display="https://podminky.urs.cz/item/CS_URS_2023_02/764002841"/>
    <hyperlink ref="F559" r:id="rId85" display="https://podminky.urs.cz/item/CS_URS_2023_02/764002851"/>
    <hyperlink ref="F565" r:id="rId86" display="https://podminky.urs.cz/item/CS_URS_2023_02/764206105"/>
    <hyperlink ref="F574" r:id="rId87" display="https://podminky.urs.cz/item/CS_URS_2023_02/998764103"/>
    <hyperlink ref="F577" r:id="rId88" display="https://podminky.urs.cz/item/CS_URS_2023_02/767311831"/>
    <hyperlink ref="F583" r:id="rId89" display="https://podminky.urs.cz/item/CS_URS_2023_02/985331218"/>
    <hyperlink ref="F589" r:id="rId90" display="https://podminky.urs.cz/item/CS_URS_2023_02/767316312"/>
    <hyperlink ref="F593" r:id="rId91" display="https://podminky.urs.cz/item/CS_URS_2023_02/998767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101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OA Vlašim – Dokončení PD – Revitalizace obvodového pláště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102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2207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1654</v>
      </c>
      <c r="G12" s="40"/>
      <c r="H12" s="40"/>
      <c r="I12" s="134" t="s">
        <v>23</v>
      </c>
      <c r="J12" s="139" t="str">
        <f>'Rekapitulace stavby'!AN8</f>
        <v>19. 10. 2023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1654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ROUND((SUM(BE87:BE143)),  2)</f>
        <v>0</v>
      </c>
      <c r="G33" s="40"/>
      <c r="H33" s="40"/>
      <c r="I33" s="150">
        <v>0.20999999999999999</v>
      </c>
      <c r="J33" s="149">
        <f>ROUND(((SUM(BE87:BE143))*I33),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ROUND((SUM(BF87:BF143)),  2)</f>
        <v>0</v>
      </c>
      <c r="G34" s="40"/>
      <c r="H34" s="40"/>
      <c r="I34" s="150">
        <v>0.12</v>
      </c>
      <c r="J34" s="149">
        <f>ROUND(((SUM(BF87:BF143))*I34),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ROUND((SUM(BG87:BG143)),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ROUND((SUM(BH87:BH143)),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ROUND((SUM(BI87:BI143)),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OA Vlašim – Dokončení PD – Revitalizace obvodového pláště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102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VON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Obchodní akademie Vlašim</v>
      </c>
      <c r="G52" s="42"/>
      <c r="H52" s="42"/>
      <c r="I52" s="34" t="s">
        <v>23</v>
      </c>
      <c r="J52" s="74" t="str">
        <f>IF(J12="","",J12)</f>
        <v>19. 10. 2023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Obchodní akademie Vlašim</v>
      </c>
      <c r="G54" s="42"/>
      <c r="H54" s="42"/>
      <c r="I54" s="34" t="s">
        <v>33</v>
      </c>
      <c r="J54" s="38" t="str">
        <f>E21</f>
        <v xml:space="preserve">Saffron  Universe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 xml:space="preserve">Saffron  Universe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106</v>
      </c>
      <c r="D57" s="164"/>
      <c r="E57" s="164"/>
      <c r="F57" s="164"/>
      <c r="G57" s="164"/>
      <c r="H57" s="164"/>
      <c r="I57" s="164"/>
      <c r="J57" s="165" t="s">
        <v>107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108</v>
      </c>
    </row>
    <row r="60" s="9" customFormat="1" ht="24.96" customHeight="1">
      <c r="A60" s="9"/>
      <c r="B60" s="167"/>
      <c r="C60" s="168"/>
      <c r="D60" s="169" t="s">
        <v>2208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2209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2210</v>
      </c>
      <c r="E62" s="170"/>
      <c r="F62" s="170"/>
      <c r="G62" s="170"/>
      <c r="H62" s="170"/>
      <c r="I62" s="170"/>
      <c r="J62" s="171">
        <f>J97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2211</v>
      </c>
      <c r="E63" s="176"/>
      <c r="F63" s="176"/>
      <c r="G63" s="176"/>
      <c r="H63" s="176"/>
      <c r="I63" s="176"/>
      <c r="J63" s="177">
        <f>J99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2212</v>
      </c>
      <c r="E64" s="176"/>
      <c r="F64" s="176"/>
      <c r="G64" s="176"/>
      <c r="H64" s="176"/>
      <c r="I64" s="176"/>
      <c r="J64" s="177">
        <f>J108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2213</v>
      </c>
      <c r="E65" s="176"/>
      <c r="F65" s="176"/>
      <c r="G65" s="176"/>
      <c r="H65" s="176"/>
      <c r="I65" s="176"/>
      <c r="J65" s="177">
        <f>J111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2214</v>
      </c>
      <c r="E66" s="176"/>
      <c r="F66" s="176"/>
      <c r="G66" s="176"/>
      <c r="H66" s="176"/>
      <c r="I66" s="176"/>
      <c r="J66" s="177">
        <f>J128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2215</v>
      </c>
      <c r="E67" s="176"/>
      <c r="F67" s="176"/>
      <c r="G67" s="176"/>
      <c r="H67" s="176"/>
      <c r="I67" s="176"/>
      <c r="J67" s="177">
        <f>J140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132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OA Vlašim – Dokončení PD – Revitalizace obvodového pláště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102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04 - VON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Obchodní akademie Vlašim</v>
      </c>
      <c r="G81" s="42"/>
      <c r="H81" s="42"/>
      <c r="I81" s="34" t="s">
        <v>23</v>
      </c>
      <c r="J81" s="74" t="str">
        <f>IF(J12="","",J12)</f>
        <v>19. 10. 2023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25</v>
      </c>
      <c r="D83" s="42"/>
      <c r="E83" s="42"/>
      <c r="F83" s="29" t="str">
        <f>E15</f>
        <v>Obchodní akademie Vlašim</v>
      </c>
      <c r="G83" s="42"/>
      <c r="H83" s="42"/>
      <c r="I83" s="34" t="s">
        <v>33</v>
      </c>
      <c r="J83" s="38" t="str">
        <f>E21</f>
        <v xml:space="preserve">Saffron  Universe s.r.o.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31</v>
      </c>
      <c r="D84" s="42"/>
      <c r="E84" s="42"/>
      <c r="F84" s="29" t="str">
        <f>IF(E18="","",E18)</f>
        <v>Vyplň údaj</v>
      </c>
      <c r="G84" s="42"/>
      <c r="H84" s="42"/>
      <c r="I84" s="34" t="s">
        <v>38</v>
      </c>
      <c r="J84" s="38" t="str">
        <f>E24</f>
        <v xml:space="preserve">Saffron  Universe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133</v>
      </c>
      <c r="D86" s="182" t="s">
        <v>60</v>
      </c>
      <c r="E86" s="182" t="s">
        <v>56</v>
      </c>
      <c r="F86" s="182" t="s">
        <v>57</v>
      </c>
      <c r="G86" s="182" t="s">
        <v>134</v>
      </c>
      <c r="H86" s="182" t="s">
        <v>135</v>
      </c>
      <c r="I86" s="182" t="s">
        <v>136</v>
      </c>
      <c r="J86" s="183" t="s">
        <v>107</v>
      </c>
      <c r="K86" s="184" t="s">
        <v>137</v>
      </c>
      <c r="L86" s="185"/>
      <c r="M86" s="94" t="s">
        <v>19</v>
      </c>
      <c r="N86" s="95" t="s">
        <v>45</v>
      </c>
      <c r="O86" s="95" t="s">
        <v>138</v>
      </c>
      <c r="P86" s="95" t="s">
        <v>139</v>
      </c>
      <c r="Q86" s="95" t="s">
        <v>140</v>
      </c>
      <c r="R86" s="95" t="s">
        <v>141</v>
      </c>
      <c r="S86" s="95" t="s">
        <v>142</v>
      </c>
      <c r="T86" s="96" t="s">
        <v>143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144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P88+P97</f>
        <v>0</v>
      </c>
      <c r="Q87" s="98"/>
      <c r="R87" s="188">
        <f>R88+R97</f>
        <v>0</v>
      </c>
      <c r="S87" s="98"/>
      <c r="T87" s="189">
        <f>T88+T97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74</v>
      </c>
      <c r="AU87" s="19" t="s">
        <v>108</v>
      </c>
      <c r="BK87" s="190">
        <f>BK88+BK97</f>
        <v>0</v>
      </c>
    </row>
    <row r="88" s="12" customFormat="1" ht="25.92" customHeight="1">
      <c r="A88" s="12"/>
      <c r="B88" s="191"/>
      <c r="C88" s="192"/>
      <c r="D88" s="193" t="s">
        <v>74</v>
      </c>
      <c r="E88" s="194" t="s">
        <v>99</v>
      </c>
      <c r="F88" s="194" t="s">
        <v>2216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</f>
        <v>0</v>
      </c>
      <c r="Q88" s="199"/>
      <c r="R88" s="200">
        <f>R89</f>
        <v>0</v>
      </c>
      <c r="S88" s="199"/>
      <c r="T88" s="201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83</v>
      </c>
      <c r="AT88" s="203" t="s">
        <v>74</v>
      </c>
      <c r="AU88" s="203" t="s">
        <v>75</v>
      </c>
      <c r="AY88" s="202" t="s">
        <v>147</v>
      </c>
      <c r="BK88" s="204">
        <f>BK89</f>
        <v>0</v>
      </c>
    </row>
    <row r="89" s="12" customFormat="1" ht="22.8" customHeight="1">
      <c r="A89" s="12"/>
      <c r="B89" s="191"/>
      <c r="C89" s="192"/>
      <c r="D89" s="193" t="s">
        <v>74</v>
      </c>
      <c r="E89" s="205" t="s">
        <v>2217</v>
      </c>
      <c r="F89" s="205" t="s">
        <v>2218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SUM(P90:P96)</f>
        <v>0</v>
      </c>
      <c r="Q89" s="199"/>
      <c r="R89" s="200">
        <f>SUM(R90:R96)</f>
        <v>0</v>
      </c>
      <c r="S89" s="199"/>
      <c r="T89" s="201">
        <f>SUM(T90:T96)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83</v>
      </c>
      <c r="AT89" s="203" t="s">
        <v>74</v>
      </c>
      <c r="AU89" s="203" t="s">
        <v>83</v>
      </c>
      <c r="AY89" s="202" t="s">
        <v>147</v>
      </c>
      <c r="BK89" s="204">
        <f>SUM(BK90:BK96)</f>
        <v>0</v>
      </c>
    </row>
    <row r="90" s="2" customFormat="1" ht="16.5" customHeight="1">
      <c r="A90" s="40"/>
      <c r="B90" s="41"/>
      <c r="C90" s="207" t="s">
        <v>83</v>
      </c>
      <c r="D90" s="207" t="s">
        <v>149</v>
      </c>
      <c r="E90" s="208" t="s">
        <v>2219</v>
      </c>
      <c r="F90" s="209" t="s">
        <v>2220</v>
      </c>
      <c r="G90" s="210" t="s">
        <v>1756</v>
      </c>
      <c r="H90" s="211">
        <v>1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46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153</v>
      </c>
      <c r="AT90" s="219" t="s">
        <v>149</v>
      </c>
      <c r="AU90" s="219" t="s">
        <v>85</v>
      </c>
      <c r="AY90" s="19" t="s">
        <v>147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83</v>
      </c>
      <c r="BK90" s="220">
        <f>ROUND(I90*H90,2)</f>
        <v>0</v>
      </c>
      <c r="BL90" s="19" t="s">
        <v>153</v>
      </c>
      <c r="BM90" s="219" t="s">
        <v>2221</v>
      </c>
    </row>
    <row r="91" s="14" customFormat="1">
      <c r="A91" s="14"/>
      <c r="B91" s="248"/>
      <c r="C91" s="249"/>
      <c r="D91" s="239" t="s">
        <v>217</v>
      </c>
      <c r="E91" s="250" t="s">
        <v>19</v>
      </c>
      <c r="F91" s="251" t="s">
        <v>2222</v>
      </c>
      <c r="G91" s="249"/>
      <c r="H91" s="250" t="s">
        <v>19</v>
      </c>
      <c r="I91" s="252"/>
      <c r="J91" s="249"/>
      <c r="K91" s="249"/>
      <c r="L91" s="253"/>
      <c r="M91" s="254"/>
      <c r="N91" s="255"/>
      <c r="O91" s="255"/>
      <c r="P91" s="255"/>
      <c r="Q91" s="255"/>
      <c r="R91" s="255"/>
      <c r="S91" s="255"/>
      <c r="T91" s="25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7" t="s">
        <v>217</v>
      </c>
      <c r="AU91" s="257" t="s">
        <v>85</v>
      </c>
      <c r="AV91" s="14" t="s">
        <v>83</v>
      </c>
      <c r="AW91" s="14" t="s">
        <v>37</v>
      </c>
      <c r="AX91" s="14" t="s">
        <v>75</v>
      </c>
      <c r="AY91" s="257" t="s">
        <v>147</v>
      </c>
    </row>
    <row r="92" s="14" customFormat="1">
      <c r="A92" s="14"/>
      <c r="B92" s="248"/>
      <c r="C92" s="249"/>
      <c r="D92" s="239" t="s">
        <v>217</v>
      </c>
      <c r="E92" s="250" t="s">
        <v>19</v>
      </c>
      <c r="F92" s="251" t="s">
        <v>2223</v>
      </c>
      <c r="G92" s="249"/>
      <c r="H92" s="250" t="s">
        <v>19</v>
      </c>
      <c r="I92" s="252"/>
      <c r="J92" s="249"/>
      <c r="K92" s="249"/>
      <c r="L92" s="253"/>
      <c r="M92" s="254"/>
      <c r="N92" s="255"/>
      <c r="O92" s="255"/>
      <c r="P92" s="255"/>
      <c r="Q92" s="255"/>
      <c r="R92" s="255"/>
      <c r="S92" s="255"/>
      <c r="T92" s="25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7" t="s">
        <v>217</v>
      </c>
      <c r="AU92" s="257" t="s">
        <v>85</v>
      </c>
      <c r="AV92" s="14" t="s">
        <v>83</v>
      </c>
      <c r="AW92" s="14" t="s">
        <v>37</v>
      </c>
      <c r="AX92" s="14" t="s">
        <v>75</v>
      </c>
      <c r="AY92" s="257" t="s">
        <v>147</v>
      </c>
    </row>
    <row r="93" s="14" customFormat="1">
      <c r="A93" s="14"/>
      <c r="B93" s="248"/>
      <c r="C93" s="249"/>
      <c r="D93" s="239" t="s">
        <v>217</v>
      </c>
      <c r="E93" s="250" t="s">
        <v>19</v>
      </c>
      <c r="F93" s="251" t="s">
        <v>2224</v>
      </c>
      <c r="G93" s="249"/>
      <c r="H93" s="250" t="s">
        <v>19</v>
      </c>
      <c r="I93" s="252"/>
      <c r="J93" s="249"/>
      <c r="K93" s="249"/>
      <c r="L93" s="253"/>
      <c r="M93" s="254"/>
      <c r="N93" s="255"/>
      <c r="O93" s="255"/>
      <c r="P93" s="255"/>
      <c r="Q93" s="255"/>
      <c r="R93" s="255"/>
      <c r="S93" s="255"/>
      <c r="T93" s="25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217</v>
      </c>
      <c r="AU93" s="257" t="s">
        <v>85</v>
      </c>
      <c r="AV93" s="14" t="s">
        <v>83</v>
      </c>
      <c r="AW93" s="14" t="s">
        <v>37</v>
      </c>
      <c r="AX93" s="14" t="s">
        <v>75</v>
      </c>
      <c r="AY93" s="257" t="s">
        <v>147</v>
      </c>
    </row>
    <row r="94" s="14" customFormat="1">
      <c r="A94" s="14"/>
      <c r="B94" s="248"/>
      <c r="C94" s="249"/>
      <c r="D94" s="239" t="s">
        <v>217</v>
      </c>
      <c r="E94" s="250" t="s">
        <v>19</v>
      </c>
      <c r="F94" s="251" t="s">
        <v>2225</v>
      </c>
      <c r="G94" s="249"/>
      <c r="H94" s="250" t="s">
        <v>19</v>
      </c>
      <c r="I94" s="252"/>
      <c r="J94" s="249"/>
      <c r="K94" s="249"/>
      <c r="L94" s="253"/>
      <c r="M94" s="254"/>
      <c r="N94" s="255"/>
      <c r="O94" s="255"/>
      <c r="P94" s="255"/>
      <c r="Q94" s="255"/>
      <c r="R94" s="255"/>
      <c r="S94" s="255"/>
      <c r="T94" s="25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7" t="s">
        <v>217</v>
      </c>
      <c r="AU94" s="257" t="s">
        <v>85</v>
      </c>
      <c r="AV94" s="14" t="s">
        <v>83</v>
      </c>
      <c r="AW94" s="14" t="s">
        <v>37</v>
      </c>
      <c r="AX94" s="14" t="s">
        <v>75</v>
      </c>
      <c r="AY94" s="257" t="s">
        <v>147</v>
      </c>
    </row>
    <row r="95" s="13" customFormat="1">
      <c r="A95" s="13"/>
      <c r="B95" s="237"/>
      <c r="C95" s="238"/>
      <c r="D95" s="239" t="s">
        <v>217</v>
      </c>
      <c r="E95" s="258" t="s">
        <v>19</v>
      </c>
      <c r="F95" s="240" t="s">
        <v>83</v>
      </c>
      <c r="G95" s="238"/>
      <c r="H95" s="241">
        <v>1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7" t="s">
        <v>217</v>
      </c>
      <c r="AU95" s="247" t="s">
        <v>85</v>
      </c>
      <c r="AV95" s="13" t="s">
        <v>85</v>
      </c>
      <c r="AW95" s="13" t="s">
        <v>37</v>
      </c>
      <c r="AX95" s="13" t="s">
        <v>75</v>
      </c>
      <c r="AY95" s="247" t="s">
        <v>147</v>
      </c>
    </row>
    <row r="96" s="15" customFormat="1">
      <c r="A96" s="15"/>
      <c r="B96" s="259"/>
      <c r="C96" s="260"/>
      <c r="D96" s="239" t="s">
        <v>217</v>
      </c>
      <c r="E96" s="261" t="s">
        <v>19</v>
      </c>
      <c r="F96" s="262" t="s">
        <v>233</v>
      </c>
      <c r="G96" s="260"/>
      <c r="H96" s="263">
        <v>1</v>
      </c>
      <c r="I96" s="264"/>
      <c r="J96" s="260"/>
      <c r="K96" s="260"/>
      <c r="L96" s="265"/>
      <c r="M96" s="266"/>
      <c r="N96" s="267"/>
      <c r="O96" s="267"/>
      <c r="P96" s="267"/>
      <c r="Q96" s="267"/>
      <c r="R96" s="267"/>
      <c r="S96" s="267"/>
      <c r="T96" s="268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9" t="s">
        <v>217</v>
      </c>
      <c r="AU96" s="269" t="s">
        <v>85</v>
      </c>
      <c r="AV96" s="15" t="s">
        <v>153</v>
      </c>
      <c r="AW96" s="15" t="s">
        <v>37</v>
      </c>
      <c r="AX96" s="15" t="s">
        <v>83</v>
      </c>
      <c r="AY96" s="269" t="s">
        <v>147</v>
      </c>
    </row>
    <row r="97" s="12" customFormat="1" ht="25.92" customHeight="1">
      <c r="A97" s="12"/>
      <c r="B97" s="191"/>
      <c r="C97" s="192"/>
      <c r="D97" s="193" t="s">
        <v>74</v>
      </c>
      <c r="E97" s="194" t="s">
        <v>2226</v>
      </c>
      <c r="F97" s="194" t="s">
        <v>2227</v>
      </c>
      <c r="G97" s="192"/>
      <c r="H97" s="192"/>
      <c r="I97" s="195"/>
      <c r="J97" s="196">
        <f>BK97</f>
        <v>0</v>
      </c>
      <c r="K97" s="192"/>
      <c r="L97" s="197"/>
      <c r="M97" s="198"/>
      <c r="N97" s="199"/>
      <c r="O97" s="199"/>
      <c r="P97" s="200">
        <f>P98+P99+P108+P111+P128+P140</f>
        <v>0</v>
      </c>
      <c r="Q97" s="199"/>
      <c r="R97" s="200">
        <f>R98+R99+R108+R111+R128+R140</f>
        <v>0</v>
      </c>
      <c r="S97" s="199"/>
      <c r="T97" s="201">
        <f>T98+T99+T108+T111+T128+T140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171</v>
      </c>
      <c r="AT97" s="203" t="s">
        <v>74</v>
      </c>
      <c r="AU97" s="203" t="s">
        <v>75</v>
      </c>
      <c r="AY97" s="202" t="s">
        <v>147</v>
      </c>
      <c r="BK97" s="204">
        <f>BK98+BK99+BK108+BK111+BK128+BK140</f>
        <v>0</v>
      </c>
    </row>
    <row r="98" s="2" customFormat="1" ht="16.5" customHeight="1">
      <c r="A98" s="40"/>
      <c r="B98" s="41"/>
      <c r="C98" s="207" t="s">
        <v>85</v>
      </c>
      <c r="D98" s="207" t="s">
        <v>149</v>
      </c>
      <c r="E98" s="208" t="s">
        <v>2228</v>
      </c>
      <c r="F98" s="209" t="s">
        <v>2229</v>
      </c>
      <c r="G98" s="210" t="s">
        <v>1756</v>
      </c>
      <c r="H98" s="211">
        <v>1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46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153</v>
      </c>
      <c r="AT98" s="219" t="s">
        <v>149</v>
      </c>
      <c r="AU98" s="219" t="s">
        <v>83</v>
      </c>
      <c r="AY98" s="19" t="s">
        <v>147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83</v>
      </c>
      <c r="BK98" s="220">
        <f>ROUND(I98*H98,2)</f>
        <v>0</v>
      </c>
      <c r="BL98" s="19" t="s">
        <v>153</v>
      </c>
      <c r="BM98" s="219" t="s">
        <v>2230</v>
      </c>
    </row>
    <row r="99" s="12" customFormat="1" ht="22.8" customHeight="1">
      <c r="A99" s="12"/>
      <c r="B99" s="191"/>
      <c r="C99" s="192"/>
      <c r="D99" s="193" t="s">
        <v>74</v>
      </c>
      <c r="E99" s="205" t="s">
        <v>2231</v>
      </c>
      <c r="F99" s="205" t="s">
        <v>2232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SUM(P100:P107)</f>
        <v>0</v>
      </c>
      <c r="Q99" s="199"/>
      <c r="R99" s="200">
        <f>SUM(R100:R107)</f>
        <v>0</v>
      </c>
      <c r="S99" s="199"/>
      <c r="T99" s="201">
        <f>SUM(T100:T107)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171</v>
      </c>
      <c r="AT99" s="203" t="s">
        <v>74</v>
      </c>
      <c r="AU99" s="203" t="s">
        <v>83</v>
      </c>
      <c r="AY99" s="202" t="s">
        <v>147</v>
      </c>
      <c r="BK99" s="204">
        <f>SUM(BK100:BK107)</f>
        <v>0</v>
      </c>
    </row>
    <row r="100" s="2" customFormat="1" ht="24.15" customHeight="1">
      <c r="A100" s="40"/>
      <c r="B100" s="41"/>
      <c r="C100" s="207" t="s">
        <v>162</v>
      </c>
      <c r="D100" s="207" t="s">
        <v>149</v>
      </c>
      <c r="E100" s="208" t="s">
        <v>2233</v>
      </c>
      <c r="F100" s="209" t="s">
        <v>2234</v>
      </c>
      <c r="G100" s="210" t="s">
        <v>1756</v>
      </c>
      <c r="H100" s="211">
        <v>1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46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153</v>
      </c>
      <c r="AT100" s="219" t="s">
        <v>149</v>
      </c>
      <c r="AU100" s="219" t="s">
        <v>85</v>
      </c>
      <c r="AY100" s="19" t="s">
        <v>147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83</v>
      </c>
      <c r="BK100" s="220">
        <f>ROUND(I100*H100,2)</f>
        <v>0</v>
      </c>
      <c r="BL100" s="19" t="s">
        <v>153</v>
      </c>
      <c r="BM100" s="219" t="s">
        <v>2235</v>
      </c>
    </row>
    <row r="101" s="2" customFormat="1" ht="24.15" customHeight="1">
      <c r="A101" s="40"/>
      <c r="B101" s="41"/>
      <c r="C101" s="207" t="s">
        <v>153</v>
      </c>
      <c r="D101" s="207" t="s">
        <v>149</v>
      </c>
      <c r="E101" s="208" t="s">
        <v>2236</v>
      </c>
      <c r="F101" s="209" t="s">
        <v>2237</v>
      </c>
      <c r="G101" s="210" t="s">
        <v>1756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46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153</v>
      </c>
      <c r="AT101" s="219" t="s">
        <v>149</v>
      </c>
      <c r="AU101" s="219" t="s">
        <v>85</v>
      </c>
      <c r="AY101" s="19" t="s">
        <v>147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83</v>
      </c>
      <c r="BK101" s="220">
        <f>ROUND(I101*H101,2)</f>
        <v>0</v>
      </c>
      <c r="BL101" s="19" t="s">
        <v>153</v>
      </c>
      <c r="BM101" s="219" t="s">
        <v>2238</v>
      </c>
    </row>
    <row r="102" s="2" customFormat="1">
      <c r="A102" s="40"/>
      <c r="B102" s="41"/>
      <c r="C102" s="42"/>
      <c r="D102" s="239" t="s">
        <v>555</v>
      </c>
      <c r="E102" s="42"/>
      <c r="F102" s="270" t="s">
        <v>2239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555</v>
      </c>
      <c r="AU102" s="19" t="s">
        <v>85</v>
      </c>
    </row>
    <row r="103" s="2" customFormat="1" ht="24.15" customHeight="1">
      <c r="A103" s="40"/>
      <c r="B103" s="41"/>
      <c r="C103" s="207" t="s">
        <v>171</v>
      </c>
      <c r="D103" s="207" t="s">
        <v>149</v>
      </c>
      <c r="E103" s="208" t="s">
        <v>2240</v>
      </c>
      <c r="F103" s="209" t="s">
        <v>2241</v>
      </c>
      <c r="G103" s="210" t="s">
        <v>1756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46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153</v>
      </c>
      <c r="AT103" s="219" t="s">
        <v>149</v>
      </c>
      <c r="AU103" s="219" t="s">
        <v>85</v>
      </c>
      <c r="AY103" s="19" t="s">
        <v>147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83</v>
      </c>
      <c r="BK103" s="220">
        <f>ROUND(I103*H103,2)</f>
        <v>0</v>
      </c>
      <c r="BL103" s="19" t="s">
        <v>153</v>
      </c>
      <c r="BM103" s="219" t="s">
        <v>2242</v>
      </c>
    </row>
    <row r="104" s="2" customFormat="1" ht="16.5" customHeight="1">
      <c r="A104" s="40"/>
      <c r="B104" s="41"/>
      <c r="C104" s="207" t="s">
        <v>176</v>
      </c>
      <c r="D104" s="207" t="s">
        <v>149</v>
      </c>
      <c r="E104" s="208" t="s">
        <v>2243</v>
      </c>
      <c r="F104" s="209" t="s">
        <v>2244</v>
      </c>
      <c r="G104" s="210" t="s">
        <v>1756</v>
      </c>
      <c r="H104" s="211">
        <v>1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46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153</v>
      </c>
      <c r="AT104" s="219" t="s">
        <v>149</v>
      </c>
      <c r="AU104" s="219" t="s">
        <v>85</v>
      </c>
      <c r="AY104" s="19" t="s">
        <v>147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83</v>
      </c>
      <c r="BK104" s="220">
        <f>ROUND(I104*H104,2)</f>
        <v>0</v>
      </c>
      <c r="BL104" s="19" t="s">
        <v>153</v>
      </c>
      <c r="BM104" s="219" t="s">
        <v>2245</v>
      </c>
    </row>
    <row r="105" s="2" customFormat="1">
      <c r="A105" s="40"/>
      <c r="B105" s="41"/>
      <c r="C105" s="42"/>
      <c r="D105" s="239" t="s">
        <v>555</v>
      </c>
      <c r="E105" s="42"/>
      <c r="F105" s="270" t="s">
        <v>2246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555</v>
      </c>
      <c r="AU105" s="19" t="s">
        <v>85</v>
      </c>
    </row>
    <row r="106" s="2" customFormat="1" ht="16.5" customHeight="1">
      <c r="A106" s="40"/>
      <c r="B106" s="41"/>
      <c r="C106" s="207" t="s">
        <v>181</v>
      </c>
      <c r="D106" s="207" t="s">
        <v>149</v>
      </c>
      <c r="E106" s="208" t="s">
        <v>2247</v>
      </c>
      <c r="F106" s="209" t="s">
        <v>2248</v>
      </c>
      <c r="G106" s="210" t="s">
        <v>1756</v>
      </c>
      <c r="H106" s="211">
        <v>1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46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153</v>
      </c>
      <c r="AT106" s="219" t="s">
        <v>149</v>
      </c>
      <c r="AU106" s="219" t="s">
        <v>85</v>
      </c>
      <c r="AY106" s="19" t="s">
        <v>147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83</v>
      </c>
      <c r="BK106" s="220">
        <f>ROUND(I106*H106,2)</f>
        <v>0</v>
      </c>
      <c r="BL106" s="19" t="s">
        <v>153</v>
      </c>
      <c r="BM106" s="219" t="s">
        <v>2249</v>
      </c>
    </row>
    <row r="107" s="2" customFormat="1">
      <c r="A107" s="40"/>
      <c r="B107" s="41"/>
      <c r="C107" s="42"/>
      <c r="D107" s="239" t="s">
        <v>555</v>
      </c>
      <c r="E107" s="42"/>
      <c r="F107" s="270" t="s">
        <v>2250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555</v>
      </c>
      <c r="AU107" s="19" t="s">
        <v>85</v>
      </c>
    </row>
    <row r="108" s="12" customFormat="1" ht="22.8" customHeight="1">
      <c r="A108" s="12"/>
      <c r="B108" s="191"/>
      <c r="C108" s="192"/>
      <c r="D108" s="193" t="s">
        <v>74</v>
      </c>
      <c r="E108" s="205" t="s">
        <v>2251</v>
      </c>
      <c r="F108" s="205" t="s">
        <v>2252</v>
      </c>
      <c r="G108" s="192"/>
      <c r="H108" s="192"/>
      <c r="I108" s="195"/>
      <c r="J108" s="206">
        <f>BK108</f>
        <v>0</v>
      </c>
      <c r="K108" s="192"/>
      <c r="L108" s="197"/>
      <c r="M108" s="198"/>
      <c r="N108" s="199"/>
      <c r="O108" s="199"/>
      <c r="P108" s="200">
        <f>SUM(P109:P110)</f>
        <v>0</v>
      </c>
      <c r="Q108" s="199"/>
      <c r="R108" s="200">
        <f>SUM(R109:R110)</f>
        <v>0</v>
      </c>
      <c r="S108" s="199"/>
      <c r="T108" s="201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2" t="s">
        <v>171</v>
      </c>
      <c r="AT108" s="203" t="s">
        <v>74</v>
      </c>
      <c r="AU108" s="203" t="s">
        <v>83</v>
      </c>
      <c r="AY108" s="202" t="s">
        <v>147</v>
      </c>
      <c r="BK108" s="204">
        <f>SUM(BK109:BK110)</f>
        <v>0</v>
      </c>
    </row>
    <row r="109" s="2" customFormat="1" ht="16.5" customHeight="1">
      <c r="A109" s="40"/>
      <c r="B109" s="41"/>
      <c r="C109" s="207" t="s">
        <v>186</v>
      </c>
      <c r="D109" s="207" t="s">
        <v>149</v>
      </c>
      <c r="E109" s="208" t="s">
        <v>2253</v>
      </c>
      <c r="F109" s="209" t="s">
        <v>2252</v>
      </c>
      <c r="G109" s="210" t="s">
        <v>1756</v>
      </c>
      <c r="H109" s="211">
        <v>1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46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153</v>
      </c>
      <c r="AT109" s="219" t="s">
        <v>149</v>
      </c>
      <c r="AU109" s="219" t="s">
        <v>85</v>
      </c>
      <c r="AY109" s="19" t="s">
        <v>147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83</v>
      </c>
      <c r="BK109" s="220">
        <f>ROUND(I109*H109,2)</f>
        <v>0</v>
      </c>
      <c r="BL109" s="19" t="s">
        <v>153</v>
      </c>
      <c r="BM109" s="219" t="s">
        <v>2254</v>
      </c>
    </row>
    <row r="110" s="2" customFormat="1">
      <c r="A110" s="40"/>
      <c r="B110" s="41"/>
      <c r="C110" s="42"/>
      <c r="D110" s="239" t="s">
        <v>555</v>
      </c>
      <c r="E110" s="42"/>
      <c r="F110" s="270" t="s">
        <v>2255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555</v>
      </c>
      <c r="AU110" s="19" t="s">
        <v>85</v>
      </c>
    </row>
    <row r="111" s="12" customFormat="1" ht="22.8" customHeight="1">
      <c r="A111" s="12"/>
      <c r="B111" s="191"/>
      <c r="C111" s="192"/>
      <c r="D111" s="193" t="s">
        <v>74</v>
      </c>
      <c r="E111" s="205" t="s">
        <v>2256</v>
      </c>
      <c r="F111" s="205" t="s">
        <v>2257</v>
      </c>
      <c r="G111" s="192"/>
      <c r="H111" s="192"/>
      <c r="I111" s="195"/>
      <c r="J111" s="206">
        <f>BK111</f>
        <v>0</v>
      </c>
      <c r="K111" s="192"/>
      <c r="L111" s="197"/>
      <c r="M111" s="198"/>
      <c r="N111" s="199"/>
      <c r="O111" s="199"/>
      <c r="P111" s="200">
        <f>SUM(P112:P127)</f>
        <v>0</v>
      </c>
      <c r="Q111" s="199"/>
      <c r="R111" s="200">
        <f>SUM(R112:R127)</f>
        <v>0</v>
      </c>
      <c r="S111" s="199"/>
      <c r="T111" s="201">
        <f>SUM(T112:T127)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2" t="s">
        <v>171</v>
      </c>
      <c r="AT111" s="203" t="s">
        <v>74</v>
      </c>
      <c r="AU111" s="203" t="s">
        <v>83</v>
      </c>
      <c r="AY111" s="202" t="s">
        <v>147</v>
      </c>
      <c r="BK111" s="204">
        <f>SUM(BK112:BK127)</f>
        <v>0</v>
      </c>
    </row>
    <row r="112" s="2" customFormat="1" ht="16.5" customHeight="1">
      <c r="A112" s="40"/>
      <c r="B112" s="41"/>
      <c r="C112" s="207" t="s">
        <v>192</v>
      </c>
      <c r="D112" s="207" t="s">
        <v>149</v>
      </c>
      <c r="E112" s="208" t="s">
        <v>2258</v>
      </c>
      <c r="F112" s="209" t="s">
        <v>2257</v>
      </c>
      <c r="G112" s="210" t="s">
        <v>1756</v>
      </c>
      <c r="H112" s="211">
        <v>1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46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153</v>
      </c>
      <c r="AT112" s="219" t="s">
        <v>149</v>
      </c>
      <c r="AU112" s="219" t="s">
        <v>85</v>
      </c>
      <c r="AY112" s="19" t="s">
        <v>147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83</v>
      </c>
      <c r="BK112" s="220">
        <f>ROUND(I112*H112,2)</f>
        <v>0</v>
      </c>
      <c r="BL112" s="19" t="s">
        <v>153</v>
      </c>
      <c r="BM112" s="219" t="s">
        <v>2259</v>
      </c>
    </row>
    <row r="113" s="2" customFormat="1">
      <c r="A113" s="40"/>
      <c r="B113" s="41"/>
      <c r="C113" s="42"/>
      <c r="D113" s="239" t="s">
        <v>555</v>
      </c>
      <c r="E113" s="42"/>
      <c r="F113" s="270" t="s">
        <v>2260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555</v>
      </c>
      <c r="AU113" s="19" t="s">
        <v>85</v>
      </c>
    </row>
    <row r="114" s="14" customFormat="1">
      <c r="A114" s="14"/>
      <c r="B114" s="248"/>
      <c r="C114" s="249"/>
      <c r="D114" s="239" t="s">
        <v>217</v>
      </c>
      <c r="E114" s="250" t="s">
        <v>19</v>
      </c>
      <c r="F114" s="251" t="s">
        <v>2261</v>
      </c>
      <c r="G114" s="249"/>
      <c r="H114" s="250" t="s">
        <v>19</v>
      </c>
      <c r="I114" s="252"/>
      <c r="J114" s="249"/>
      <c r="K114" s="249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217</v>
      </c>
      <c r="AU114" s="257" t="s">
        <v>85</v>
      </c>
      <c r="AV114" s="14" t="s">
        <v>83</v>
      </c>
      <c r="AW114" s="14" t="s">
        <v>37</v>
      </c>
      <c r="AX114" s="14" t="s">
        <v>75</v>
      </c>
      <c r="AY114" s="257" t="s">
        <v>147</v>
      </c>
    </row>
    <row r="115" s="14" customFormat="1">
      <c r="A115" s="14"/>
      <c r="B115" s="248"/>
      <c r="C115" s="249"/>
      <c r="D115" s="239" t="s">
        <v>217</v>
      </c>
      <c r="E115" s="250" t="s">
        <v>19</v>
      </c>
      <c r="F115" s="251" t="s">
        <v>2262</v>
      </c>
      <c r="G115" s="249"/>
      <c r="H115" s="250" t="s">
        <v>19</v>
      </c>
      <c r="I115" s="252"/>
      <c r="J115" s="249"/>
      <c r="K115" s="249"/>
      <c r="L115" s="253"/>
      <c r="M115" s="254"/>
      <c r="N115" s="255"/>
      <c r="O115" s="255"/>
      <c r="P115" s="255"/>
      <c r="Q115" s="255"/>
      <c r="R115" s="255"/>
      <c r="S115" s="255"/>
      <c r="T115" s="25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7" t="s">
        <v>217</v>
      </c>
      <c r="AU115" s="257" t="s">
        <v>85</v>
      </c>
      <c r="AV115" s="14" t="s">
        <v>83</v>
      </c>
      <c r="AW115" s="14" t="s">
        <v>37</v>
      </c>
      <c r="AX115" s="14" t="s">
        <v>75</v>
      </c>
      <c r="AY115" s="257" t="s">
        <v>147</v>
      </c>
    </row>
    <row r="116" s="14" customFormat="1">
      <c r="A116" s="14"/>
      <c r="B116" s="248"/>
      <c r="C116" s="249"/>
      <c r="D116" s="239" t="s">
        <v>217</v>
      </c>
      <c r="E116" s="250" t="s">
        <v>19</v>
      </c>
      <c r="F116" s="251" t="s">
        <v>2263</v>
      </c>
      <c r="G116" s="249"/>
      <c r="H116" s="250" t="s">
        <v>19</v>
      </c>
      <c r="I116" s="252"/>
      <c r="J116" s="249"/>
      <c r="K116" s="249"/>
      <c r="L116" s="253"/>
      <c r="M116" s="254"/>
      <c r="N116" s="255"/>
      <c r="O116" s="255"/>
      <c r="P116" s="255"/>
      <c r="Q116" s="255"/>
      <c r="R116" s="255"/>
      <c r="S116" s="255"/>
      <c r="T116" s="25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7" t="s">
        <v>217</v>
      </c>
      <c r="AU116" s="257" t="s">
        <v>85</v>
      </c>
      <c r="AV116" s="14" t="s">
        <v>83</v>
      </c>
      <c r="AW116" s="14" t="s">
        <v>37</v>
      </c>
      <c r="AX116" s="14" t="s">
        <v>75</v>
      </c>
      <c r="AY116" s="257" t="s">
        <v>147</v>
      </c>
    </row>
    <row r="117" s="14" customFormat="1">
      <c r="A117" s="14"/>
      <c r="B117" s="248"/>
      <c r="C117" s="249"/>
      <c r="D117" s="239" t="s">
        <v>217</v>
      </c>
      <c r="E117" s="250" t="s">
        <v>19</v>
      </c>
      <c r="F117" s="251" t="s">
        <v>2264</v>
      </c>
      <c r="G117" s="249"/>
      <c r="H117" s="250" t="s">
        <v>19</v>
      </c>
      <c r="I117" s="252"/>
      <c r="J117" s="249"/>
      <c r="K117" s="249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217</v>
      </c>
      <c r="AU117" s="257" t="s">
        <v>85</v>
      </c>
      <c r="AV117" s="14" t="s">
        <v>83</v>
      </c>
      <c r="AW117" s="14" t="s">
        <v>37</v>
      </c>
      <c r="AX117" s="14" t="s">
        <v>75</v>
      </c>
      <c r="AY117" s="257" t="s">
        <v>147</v>
      </c>
    </row>
    <row r="118" s="14" customFormat="1">
      <c r="A118" s="14"/>
      <c r="B118" s="248"/>
      <c r="C118" s="249"/>
      <c r="D118" s="239" t="s">
        <v>217</v>
      </c>
      <c r="E118" s="250" t="s">
        <v>19</v>
      </c>
      <c r="F118" s="251" t="s">
        <v>2265</v>
      </c>
      <c r="G118" s="249"/>
      <c r="H118" s="250" t="s">
        <v>19</v>
      </c>
      <c r="I118" s="252"/>
      <c r="J118" s="249"/>
      <c r="K118" s="249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217</v>
      </c>
      <c r="AU118" s="257" t="s">
        <v>85</v>
      </c>
      <c r="AV118" s="14" t="s">
        <v>83</v>
      </c>
      <c r="AW118" s="14" t="s">
        <v>37</v>
      </c>
      <c r="AX118" s="14" t="s">
        <v>75</v>
      </c>
      <c r="AY118" s="257" t="s">
        <v>147</v>
      </c>
    </row>
    <row r="119" s="14" customFormat="1">
      <c r="A119" s="14"/>
      <c r="B119" s="248"/>
      <c r="C119" s="249"/>
      <c r="D119" s="239" t="s">
        <v>217</v>
      </c>
      <c r="E119" s="250" t="s">
        <v>19</v>
      </c>
      <c r="F119" s="251" t="s">
        <v>2266</v>
      </c>
      <c r="G119" s="249"/>
      <c r="H119" s="250" t="s">
        <v>19</v>
      </c>
      <c r="I119" s="252"/>
      <c r="J119" s="249"/>
      <c r="K119" s="249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217</v>
      </c>
      <c r="AU119" s="257" t="s">
        <v>85</v>
      </c>
      <c r="AV119" s="14" t="s">
        <v>83</v>
      </c>
      <c r="AW119" s="14" t="s">
        <v>37</v>
      </c>
      <c r="AX119" s="14" t="s">
        <v>75</v>
      </c>
      <c r="AY119" s="257" t="s">
        <v>147</v>
      </c>
    </row>
    <row r="120" s="14" customFormat="1">
      <c r="A120" s="14"/>
      <c r="B120" s="248"/>
      <c r="C120" s="249"/>
      <c r="D120" s="239" t="s">
        <v>217</v>
      </c>
      <c r="E120" s="250" t="s">
        <v>19</v>
      </c>
      <c r="F120" s="251" t="s">
        <v>2267</v>
      </c>
      <c r="G120" s="249"/>
      <c r="H120" s="250" t="s">
        <v>19</v>
      </c>
      <c r="I120" s="252"/>
      <c r="J120" s="249"/>
      <c r="K120" s="249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217</v>
      </c>
      <c r="AU120" s="257" t="s">
        <v>85</v>
      </c>
      <c r="AV120" s="14" t="s">
        <v>83</v>
      </c>
      <c r="AW120" s="14" t="s">
        <v>37</v>
      </c>
      <c r="AX120" s="14" t="s">
        <v>75</v>
      </c>
      <c r="AY120" s="257" t="s">
        <v>147</v>
      </c>
    </row>
    <row r="121" s="14" customFormat="1">
      <c r="A121" s="14"/>
      <c r="B121" s="248"/>
      <c r="C121" s="249"/>
      <c r="D121" s="239" t="s">
        <v>217</v>
      </c>
      <c r="E121" s="250" t="s">
        <v>19</v>
      </c>
      <c r="F121" s="251" t="s">
        <v>2268</v>
      </c>
      <c r="G121" s="249"/>
      <c r="H121" s="250" t="s">
        <v>19</v>
      </c>
      <c r="I121" s="252"/>
      <c r="J121" s="249"/>
      <c r="K121" s="249"/>
      <c r="L121" s="253"/>
      <c r="M121" s="254"/>
      <c r="N121" s="255"/>
      <c r="O121" s="255"/>
      <c r="P121" s="255"/>
      <c r="Q121" s="255"/>
      <c r="R121" s="255"/>
      <c r="S121" s="255"/>
      <c r="T121" s="25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7" t="s">
        <v>217</v>
      </c>
      <c r="AU121" s="257" t="s">
        <v>85</v>
      </c>
      <c r="AV121" s="14" t="s">
        <v>83</v>
      </c>
      <c r="AW121" s="14" t="s">
        <v>37</v>
      </c>
      <c r="AX121" s="14" t="s">
        <v>75</v>
      </c>
      <c r="AY121" s="257" t="s">
        <v>147</v>
      </c>
    </row>
    <row r="122" s="14" customFormat="1">
      <c r="A122" s="14"/>
      <c r="B122" s="248"/>
      <c r="C122" s="249"/>
      <c r="D122" s="239" t="s">
        <v>217</v>
      </c>
      <c r="E122" s="250" t="s">
        <v>19</v>
      </c>
      <c r="F122" s="251" t="s">
        <v>2269</v>
      </c>
      <c r="G122" s="249"/>
      <c r="H122" s="250" t="s">
        <v>19</v>
      </c>
      <c r="I122" s="252"/>
      <c r="J122" s="249"/>
      <c r="K122" s="249"/>
      <c r="L122" s="253"/>
      <c r="M122" s="254"/>
      <c r="N122" s="255"/>
      <c r="O122" s="255"/>
      <c r="P122" s="255"/>
      <c r="Q122" s="255"/>
      <c r="R122" s="255"/>
      <c r="S122" s="255"/>
      <c r="T122" s="25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7" t="s">
        <v>217</v>
      </c>
      <c r="AU122" s="257" t="s">
        <v>85</v>
      </c>
      <c r="AV122" s="14" t="s">
        <v>83</v>
      </c>
      <c r="AW122" s="14" t="s">
        <v>37</v>
      </c>
      <c r="AX122" s="14" t="s">
        <v>75</v>
      </c>
      <c r="AY122" s="257" t="s">
        <v>147</v>
      </c>
    </row>
    <row r="123" s="14" customFormat="1">
      <c r="A123" s="14"/>
      <c r="B123" s="248"/>
      <c r="C123" s="249"/>
      <c r="D123" s="239" t="s">
        <v>217</v>
      </c>
      <c r="E123" s="250" t="s">
        <v>19</v>
      </c>
      <c r="F123" s="251" t="s">
        <v>2270</v>
      </c>
      <c r="G123" s="249"/>
      <c r="H123" s="250" t="s">
        <v>19</v>
      </c>
      <c r="I123" s="252"/>
      <c r="J123" s="249"/>
      <c r="K123" s="249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217</v>
      </c>
      <c r="AU123" s="257" t="s">
        <v>85</v>
      </c>
      <c r="AV123" s="14" t="s">
        <v>83</v>
      </c>
      <c r="AW123" s="14" t="s">
        <v>37</v>
      </c>
      <c r="AX123" s="14" t="s">
        <v>75</v>
      </c>
      <c r="AY123" s="257" t="s">
        <v>147</v>
      </c>
    </row>
    <row r="124" s="14" customFormat="1">
      <c r="A124" s="14"/>
      <c r="B124" s="248"/>
      <c r="C124" s="249"/>
      <c r="D124" s="239" t="s">
        <v>217</v>
      </c>
      <c r="E124" s="250" t="s">
        <v>19</v>
      </c>
      <c r="F124" s="251" t="s">
        <v>2271</v>
      </c>
      <c r="G124" s="249"/>
      <c r="H124" s="250" t="s">
        <v>19</v>
      </c>
      <c r="I124" s="252"/>
      <c r="J124" s="249"/>
      <c r="K124" s="249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217</v>
      </c>
      <c r="AU124" s="257" t="s">
        <v>85</v>
      </c>
      <c r="AV124" s="14" t="s">
        <v>83</v>
      </c>
      <c r="AW124" s="14" t="s">
        <v>37</v>
      </c>
      <c r="AX124" s="14" t="s">
        <v>75</v>
      </c>
      <c r="AY124" s="257" t="s">
        <v>147</v>
      </c>
    </row>
    <row r="125" s="14" customFormat="1">
      <c r="A125" s="14"/>
      <c r="B125" s="248"/>
      <c r="C125" s="249"/>
      <c r="D125" s="239" t="s">
        <v>217</v>
      </c>
      <c r="E125" s="250" t="s">
        <v>19</v>
      </c>
      <c r="F125" s="251" t="s">
        <v>2272</v>
      </c>
      <c r="G125" s="249"/>
      <c r="H125" s="250" t="s">
        <v>19</v>
      </c>
      <c r="I125" s="252"/>
      <c r="J125" s="249"/>
      <c r="K125" s="249"/>
      <c r="L125" s="253"/>
      <c r="M125" s="254"/>
      <c r="N125" s="255"/>
      <c r="O125" s="255"/>
      <c r="P125" s="255"/>
      <c r="Q125" s="255"/>
      <c r="R125" s="255"/>
      <c r="S125" s="255"/>
      <c r="T125" s="25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217</v>
      </c>
      <c r="AU125" s="257" t="s">
        <v>85</v>
      </c>
      <c r="AV125" s="14" t="s">
        <v>83</v>
      </c>
      <c r="AW125" s="14" t="s">
        <v>37</v>
      </c>
      <c r="AX125" s="14" t="s">
        <v>75</v>
      </c>
      <c r="AY125" s="257" t="s">
        <v>147</v>
      </c>
    </row>
    <row r="126" s="13" customFormat="1">
      <c r="A126" s="13"/>
      <c r="B126" s="237"/>
      <c r="C126" s="238"/>
      <c r="D126" s="239" t="s">
        <v>217</v>
      </c>
      <c r="E126" s="258" t="s">
        <v>19</v>
      </c>
      <c r="F126" s="240" t="s">
        <v>83</v>
      </c>
      <c r="G126" s="238"/>
      <c r="H126" s="241">
        <v>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7" t="s">
        <v>217</v>
      </c>
      <c r="AU126" s="247" t="s">
        <v>85</v>
      </c>
      <c r="AV126" s="13" t="s">
        <v>85</v>
      </c>
      <c r="AW126" s="13" t="s">
        <v>37</v>
      </c>
      <c r="AX126" s="13" t="s">
        <v>75</v>
      </c>
      <c r="AY126" s="247" t="s">
        <v>147</v>
      </c>
    </row>
    <row r="127" s="15" customFormat="1">
      <c r="A127" s="15"/>
      <c r="B127" s="259"/>
      <c r="C127" s="260"/>
      <c r="D127" s="239" t="s">
        <v>217</v>
      </c>
      <c r="E127" s="261" t="s">
        <v>19</v>
      </c>
      <c r="F127" s="262" t="s">
        <v>233</v>
      </c>
      <c r="G127" s="260"/>
      <c r="H127" s="263">
        <v>1</v>
      </c>
      <c r="I127" s="264"/>
      <c r="J127" s="260"/>
      <c r="K127" s="260"/>
      <c r="L127" s="265"/>
      <c r="M127" s="266"/>
      <c r="N127" s="267"/>
      <c r="O127" s="267"/>
      <c r="P127" s="267"/>
      <c r="Q127" s="267"/>
      <c r="R127" s="267"/>
      <c r="S127" s="267"/>
      <c r="T127" s="26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9" t="s">
        <v>217</v>
      </c>
      <c r="AU127" s="269" t="s">
        <v>85</v>
      </c>
      <c r="AV127" s="15" t="s">
        <v>153</v>
      </c>
      <c r="AW127" s="15" t="s">
        <v>37</v>
      </c>
      <c r="AX127" s="15" t="s">
        <v>83</v>
      </c>
      <c r="AY127" s="269" t="s">
        <v>147</v>
      </c>
    </row>
    <row r="128" s="12" customFormat="1" ht="22.8" customHeight="1">
      <c r="A128" s="12"/>
      <c r="B128" s="191"/>
      <c r="C128" s="192"/>
      <c r="D128" s="193" t="s">
        <v>74</v>
      </c>
      <c r="E128" s="205" t="s">
        <v>2273</v>
      </c>
      <c r="F128" s="205" t="s">
        <v>2274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SUM(P129:P139)</f>
        <v>0</v>
      </c>
      <c r="Q128" s="199"/>
      <c r="R128" s="200">
        <f>SUM(R129:R139)</f>
        <v>0</v>
      </c>
      <c r="S128" s="199"/>
      <c r="T128" s="201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2" t="s">
        <v>171</v>
      </c>
      <c r="AT128" s="203" t="s">
        <v>74</v>
      </c>
      <c r="AU128" s="203" t="s">
        <v>83</v>
      </c>
      <c r="AY128" s="202" t="s">
        <v>147</v>
      </c>
      <c r="BK128" s="204">
        <f>SUM(BK129:BK139)</f>
        <v>0</v>
      </c>
    </row>
    <row r="129" s="2" customFormat="1" ht="16.5" customHeight="1">
      <c r="A129" s="40"/>
      <c r="B129" s="41"/>
      <c r="C129" s="207" t="s">
        <v>197</v>
      </c>
      <c r="D129" s="207" t="s">
        <v>149</v>
      </c>
      <c r="E129" s="208" t="s">
        <v>2275</v>
      </c>
      <c r="F129" s="209" t="s">
        <v>2276</v>
      </c>
      <c r="G129" s="210" t="s">
        <v>2277</v>
      </c>
      <c r="H129" s="211">
        <v>1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46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2278</v>
      </c>
      <c r="AT129" s="219" t="s">
        <v>149</v>
      </c>
      <c r="AU129" s="219" t="s">
        <v>85</v>
      </c>
      <c r="AY129" s="19" t="s">
        <v>147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83</v>
      </c>
      <c r="BK129" s="220">
        <f>ROUND(I129*H129,2)</f>
        <v>0</v>
      </c>
      <c r="BL129" s="19" t="s">
        <v>2278</v>
      </c>
      <c r="BM129" s="219" t="s">
        <v>2279</v>
      </c>
    </row>
    <row r="130" s="13" customFormat="1">
      <c r="A130" s="13"/>
      <c r="B130" s="237"/>
      <c r="C130" s="238"/>
      <c r="D130" s="239" t="s">
        <v>217</v>
      </c>
      <c r="E130" s="258" t="s">
        <v>19</v>
      </c>
      <c r="F130" s="240" t="s">
        <v>83</v>
      </c>
      <c r="G130" s="238"/>
      <c r="H130" s="241">
        <v>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217</v>
      </c>
      <c r="AU130" s="247" t="s">
        <v>85</v>
      </c>
      <c r="AV130" s="13" t="s">
        <v>85</v>
      </c>
      <c r="AW130" s="13" t="s">
        <v>37</v>
      </c>
      <c r="AX130" s="13" t="s">
        <v>75</v>
      </c>
      <c r="AY130" s="247" t="s">
        <v>147</v>
      </c>
    </row>
    <row r="131" s="14" customFormat="1">
      <c r="A131" s="14"/>
      <c r="B131" s="248"/>
      <c r="C131" s="249"/>
      <c r="D131" s="239" t="s">
        <v>217</v>
      </c>
      <c r="E131" s="250" t="s">
        <v>19</v>
      </c>
      <c r="F131" s="251" t="s">
        <v>2280</v>
      </c>
      <c r="G131" s="249"/>
      <c r="H131" s="250" t="s">
        <v>19</v>
      </c>
      <c r="I131" s="252"/>
      <c r="J131" s="249"/>
      <c r="K131" s="249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217</v>
      </c>
      <c r="AU131" s="257" t="s">
        <v>85</v>
      </c>
      <c r="AV131" s="14" t="s">
        <v>83</v>
      </c>
      <c r="AW131" s="14" t="s">
        <v>37</v>
      </c>
      <c r="AX131" s="14" t="s">
        <v>75</v>
      </c>
      <c r="AY131" s="257" t="s">
        <v>147</v>
      </c>
    </row>
    <row r="132" s="14" customFormat="1">
      <c r="A132" s="14"/>
      <c r="B132" s="248"/>
      <c r="C132" s="249"/>
      <c r="D132" s="239" t="s">
        <v>217</v>
      </c>
      <c r="E132" s="250" t="s">
        <v>19</v>
      </c>
      <c r="F132" s="251" t="s">
        <v>2281</v>
      </c>
      <c r="G132" s="249"/>
      <c r="H132" s="250" t="s">
        <v>19</v>
      </c>
      <c r="I132" s="252"/>
      <c r="J132" s="249"/>
      <c r="K132" s="249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217</v>
      </c>
      <c r="AU132" s="257" t="s">
        <v>85</v>
      </c>
      <c r="AV132" s="14" t="s">
        <v>83</v>
      </c>
      <c r="AW132" s="14" t="s">
        <v>37</v>
      </c>
      <c r="AX132" s="14" t="s">
        <v>75</v>
      </c>
      <c r="AY132" s="257" t="s">
        <v>147</v>
      </c>
    </row>
    <row r="133" s="14" customFormat="1">
      <c r="A133" s="14"/>
      <c r="B133" s="248"/>
      <c r="C133" s="249"/>
      <c r="D133" s="239" t="s">
        <v>217</v>
      </c>
      <c r="E133" s="250" t="s">
        <v>19</v>
      </c>
      <c r="F133" s="251" t="s">
        <v>2282</v>
      </c>
      <c r="G133" s="249"/>
      <c r="H133" s="250" t="s">
        <v>19</v>
      </c>
      <c r="I133" s="252"/>
      <c r="J133" s="249"/>
      <c r="K133" s="249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217</v>
      </c>
      <c r="AU133" s="257" t="s">
        <v>85</v>
      </c>
      <c r="AV133" s="14" t="s">
        <v>83</v>
      </c>
      <c r="AW133" s="14" t="s">
        <v>37</v>
      </c>
      <c r="AX133" s="14" t="s">
        <v>75</v>
      </c>
      <c r="AY133" s="257" t="s">
        <v>147</v>
      </c>
    </row>
    <row r="134" s="14" customFormat="1">
      <c r="A134" s="14"/>
      <c r="B134" s="248"/>
      <c r="C134" s="249"/>
      <c r="D134" s="239" t="s">
        <v>217</v>
      </c>
      <c r="E134" s="250" t="s">
        <v>19</v>
      </c>
      <c r="F134" s="251" t="s">
        <v>2283</v>
      </c>
      <c r="G134" s="249"/>
      <c r="H134" s="250" t="s">
        <v>19</v>
      </c>
      <c r="I134" s="252"/>
      <c r="J134" s="249"/>
      <c r="K134" s="249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217</v>
      </c>
      <c r="AU134" s="257" t="s">
        <v>85</v>
      </c>
      <c r="AV134" s="14" t="s">
        <v>83</v>
      </c>
      <c r="AW134" s="14" t="s">
        <v>37</v>
      </c>
      <c r="AX134" s="14" t="s">
        <v>75</v>
      </c>
      <c r="AY134" s="257" t="s">
        <v>147</v>
      </c>
    </row>
    <row r="135" s="14" customFormat="1">
      <c r="A135" s="14"/>
      <c r="B135" s="248"/>
      <c r="C135" s="249"/>
      <c r="D135" s="239" t="s">
        <v>217</v>
      </c>
      <c r="E135" s="250" t="s">
        <v>19</v>
      </c>
      <c r="F135" s="251" t="s">
        <v>2284</v>
      </c>
      <c r="G135" s="249"/>
      <c r="H135" s="250" t="s">
        <v>19</v>
      </c>
      <c r="I135" s="252"/>
      <c r="J135" s="249"/>
      <c r="K135" s="249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217</v>
      </c>
      <c r="AU135" s="257" t="s">
        <v>85</v>
      </c>
      <c r="AV135" s="14" t="s">
        <v>83</v>
      </c>
      <c r="AW135" s="14" t="s">
        <v>37</v>
      </c>
      <c r="AX135" s="14" t="s">
        <v>75</v>
      </c>
      <c r="AY135" s="257" t="s">
        <v>147</v>
      </c>
    </row>
    <row r="136" s="14" customFormat="1">
      <c r="A136" s="14"/>
      <c r="B136" s="248"/>
      <c r="C136" s="249"/>
      <c r="D136" s="239" t="s">
        <v>217</v>
      </c>
      <c r="E136" s="250" t="s">
        <v>19</v>
      </c>
      <c r="F136" s="251" t="s">
        <v>2285</v>
      </c>
      <c r="G136" s="249"/>
      <c r="H136" s="250" t="s">
        <v>19</v>
      </c>
      <c r="I136" s="252"/>
      <c r="J136" s="249"/>
      <c r="K136" s="249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217</v>
      </c>
      <c r="AU136" s="257" t="s">
        <v>85</v>
      </c>
      <c r="AV136" s="14" t="s">
        <v>83</v>
      </c>
      <c r="AW136" s="14" t="s">
        <v>37</v>
      </c>
      <c r="AX136" s="14" t="s">
        <v>75</v>
      </c>
      <c r="AY136" s="257" t="s">
        <v>147</v>
      </c>
    </row>
    <row r="137" s="15" customFormat="1">
      <c r="A137" s="15"/>
      <c r="B137" s="259"/>
      <c r="C137" s="260"/>
      <c r="D137" s="239" t="s">
        <v>217</v>
      </c>
      <c r="E137" s="261" t="s">
        <v>19</v>
      </c>
      <c r="F137" s="262" t="s">
        <v>233</v>
      </c>
      <c r="G137" s="260"/>
      <c r="H137" s="263">
        <v>1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9" t="s">
        <v>217</v>
      </c>
      <c r="AU137" s="269" t="s">
        <v>85</v>
      </c>
      <c r="AV137" s="15" t="s">
        <v>153</v>
      </c>
      <c r="AW137" s="15" t="s">
        <v>37</v>
      </c>
      <c r="AX137" s="15" t="s">
        <v>83</v>
      </c>
      <c r="AY137" s="269" t="s">
        <v>147</v>
      </c>
    </row>
    <row r="138" s="2" customFormat="1" ht="16.5" customHeight="1">
      <c r="A138" s="40"/>
      <c r="B138" s="41"/>
      <c r="C138" s="207" t="s">
        <v>202</v>
      </c>
      <c r="D138" s="207" t="s">
        <v>149</v>
      </c>
      <c r="E138" s="208" t="s">
        <v>2286</v>
      </c>
      <c r="F138" s="209" t="s">
        <v>2287</v>
      </c>
      <c r="G138" s="210" t="s">
        <v>1756</v>
      </c>
      <c r="H138" s="211">
        <v>1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46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153</v>
      </c>
      <c r="AT138" s="219" t="s">
        <v>149</v>
      </c>
      <c r="AU138" s="219" t="s">
        <v>85</v>
      </c>
      <c r="AY138" s="19" t="s">
        <v>147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83</v>
      </c>
      <c r="BK138" s="220">
        <f>ROUND(I138*H138,2)</f>
        <v>0</v>
      </c>
      <c r="BL138" s="19" t="s">
        <v>153</v>
      </c>
      <c r="BM138" s="219" t="s">
        <v>2288</v>
      </c>
    </row>
    <row r="139" s="2" customFormat="1">
      <c r="A139" s="40"/>
      <c r="B139" s="41"/>
      <c r="C139" s="42"/>
      <c r="D139" s="239" t="s">
        <v>555</v>
      </c>
      <c r="E139" s="42"/>
      <c r="F139" s="270" t="s">
        <v>2289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555</v>
      </c>
      <c r="AU139" s="19" t="s">
        <v>85</v>
      </c>
    </row>
    <row r="140" s="12" customFormat="1" ht="22.8" customHeight="1">
      <c r="A140" s="12"/>
      <c r="B140" s="191"/>
      <c r="C140" s="192"/>
      <c r="D140" s="193" t="s">
        <v>74</v>
      </c>
      <c r="E140" s="205" t="s">
        <v>2290</v>
      </c>
      <c r="F140" s="205" t="s">
        <v>2291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SUM(P141:P143)</f>
        <v>0</v>
      </c>
      <c r="Q140" s="199"/>
      <c r="R140" s="200">
        <f>SUM(R141:R143)</f>
        <v>0</v>
      </c>
      <c r="S140" s="199"/>
      <c r="T140" s="201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171</v>
      </c>
      <c r="AT140" s="203" t="s">
        <v>74</v>
      </c>
      <c r="AU140" s="203" t="s">
        <v>83</v>
      </c>
      <c r="AY140" s="202" t="s">
        <v>147</v>
      </c>
      <c r="BK140" s="204">
        <f>SUM(BK141:BK143)</f>
        <v>0</v>
      </c>
    </row>
    <row r="141" s="2" customFormat="1" ht="24.15" customHeight="1">
      <c r="A141" s="40"/>
      <c r="B141" s="41"/>
      <c r="C141" s="207" t="s">
        <v>8</v>
      </c>
      <c r="D141" s="207" t="s">
        <v>149</v>
      </c>
      <c r="E141" s="208" t="s">
        <v>2292</v>
      </c>
      <c r="F141" s="209" t="s">
        <v>2293</v>
      </c>
      <c r="G141" s="210" t="s">
        <v>1756</v>
      </c>
      <c r="H141" s="211">
        <v>1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46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153</v>
      </c>
      <c r="AT141" s="219" t="s">
        <v>149</v>
      </c>
      <c r="AU141" s="219" t="s">
        <v>85</v>
      </c>
      <c r="AY141" s="19" t="s">
        <v>147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83</v>
      </c>
      <c r="BK141" s="220">
        <f>ROUND(I141*H141,2)</f>
        <v>0</v>
      </c>
      <c r="BL141" s="19" t="s">
        <v>153</v>
      </c>
      <c r="BM141" s="219" t="s">
        <v>2294</v>
      </c>
    </row>
    <row r="142" s="2" customFormat="1" ht="24.15" customHeight="1">
      <c r="A142" s="40"/>
      <c r="B142" s="41"/>
      <c r="C142" s="207" t="s">
        <v>211</v>
      </c>
      <c r="D142" s="207" t="s">
        <v>149</v>
      </c>
      <c r="E142" s="208" t="s">
        <v>2295</v>
      </c>
      <c r="F142" s="209" t="s">
        <v>2296</v>
      </c>
      <c r="G142" s="210" t="s">
        <v>1756</v>
      </c>
      <c r="H142" s="211">
        <v>1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46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153</v>
      </c>
      <c r="AT142" s="219" t="s">
        <v>149</v>
      </c>
      <c r="AU142" s="219" t="s">
        <v>85</v>
      </c>
      <c r="AY142" s="19" t="s">
        <v>147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83</v>
      </c>
      <c r="BK142" s="220">
        <f>ROUND(I142*H142,2)</f>
        <v>0</v>
      </c>
      <c r="BL142" s="19" t="s">
        <v>153</v>
      </c>
      <c r="BM142" s="219" t="s">
        <v>2297</v>
      </c>
    </row>
    <row r="143" s="2" customFormat="1" ht="24.15" customHeight="1">
      <c r="A143" s="40"/>
      <c r="B143" s="41"/>
      <c r="C143" s="207" t="s">
        <v>219</v>
      </c>
      <c r="D143" s="207" t="s">
        <v>149</v>
      </c>
      <c r="E143" s="208" t="s">
        <v>2298</v>
      </c>
      <c r="F143" s="209" t="s">
        <v>2299</v>
      </c>
      <c r="G143" s="210" t="s">
        <v>1756</v>
      </c>
      <c r="H143" s="211">
        <v>1</v>
      </c>
      <c r="I143" s="212"/>
      <c r="J143" s="213">
        <f>ROUND(I143*H143,2)</f>
        <v>0</v>
      </c>
      <c r="K143" s="214"/>
      <c r="L143" s="46"/>
      <c r="M143" s="285" t="s">
        <v>19</v>
      </c>
      <c r="N143" s="286" t="s">
        <v>46</v>
      </c>
      <c r="O143" s="276"/>
      <c r="P143" s="277">
        <f>O143*H143</f>
        <v>0</v>
      </c>
      <c r="Q143" s="277">
        <v>0</v>
      </c>
      <c r="R143" s="277">
        <f>Q143*H143</f>
        <v>0</v>
      </c>
      <c r="S143" s="277">
        <v>0</v>
      </c>
      <c r="T143" s="27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153</v>
      </c>
      <c r="AT143" s="219" t="s">
        <v>149</v>
      </c>
      <c r="AU143" s="219" t="s">
        <v>85</v>
      </c>
      <c r="AY143" s="19" t="s">
        <v>147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83</v>
      </c>
      <c r="BK143" s="220">
        <f>ROUND(I143*H143,2)</f>
        <v>0</v>
      </c>
      <c r="BL143" s="19" t="s">
        <v>153</v>
      </c>
      <c r="BM143" s="219" t="s">
        <v>2300</v>
      </c>
    </row>
    <row r="144" s="2" customFormat="1" ht="6.96" customHeight="1">
      <c r="A144" s="40"/>
      <c r="B144" s="61"/>
      <c r="C144" s="62"/>
      <c r="D144" s="62"/>
      <c r="E144" s="62"/>
      <c r="F144" s="62"/>
      <c r="G144" s="62"/>
      <c r="H144" s="62"/>
      <c r="I144" s="62"/>
      <c r="J144" s="62"/>
      <c r="K144" s="62"/>
      <c r="L144" s="46"/>
      <c r="M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</row>
  </sheetData>
  <sheetProtection sheet="1" autoFilter="0" formatColumns="0" formatRows="0" objects="1" scenarios="1" spinCount="100000" saltValue="5E+zXH4y0UwwSKgtWPb6IxgmkZB4WDOtQTS/x3LkcsNoYW0TbPY9RVjaygmT3G/m3NW0CeF664PsUCPb1DLXIQ==" hashValue="GF+hRHzGr75TgbrBowN7bAuo3ktGLoRB2p4a1RKdIAacS86VXSvtWhvfwSihtRo3216ALLNTKlPNL+bRuAW9YA==" algorithmName="SHA-512" password="CC35"/>
  <autoFilter ref="C86:K14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6" customFormat="1" ht="45" customHeight="1">
      <c r="B3" s="291"/>
      <c r="C3" s="292" t="s">
        <v>2301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2302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2303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2304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2305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2306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2307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2308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2309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2310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2311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82</v>
      </c>
      <c r="F18" s="298" t="s">
        <v>2312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2313</v>
      </c>
      <c r="F19" s="298" t="s">
        <v>2314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2315</v>
      </c>
      <c r="F20" s="298" t="s">
        <v>2316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99</v>
      </c>
      <c r="F21" s="298" t="s">
        <v>2216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2317</v>
      </c>
      <c r="F22" s="298" t="s">
        <v>2318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2319</v>
      </c>
      <c r="F23" s="298" t="s">
        <v>2320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2321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2322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2323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2324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2325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2326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2327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2328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2329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133</v>
      </c>
      <c r="F36" s="298"/>
      <c r="G36" s="298" t="s">
        <v>2330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2331</v>
      </c>
      <c r="F37" s="298"/>
      <c r="G37" s="298" t="s">
        <v>2332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56</v>
      </c>
      <c r="F38" s="298"/>
      <c r="G38" s="298" t="s">
        <v>2333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57</v>
      </c>
      <c r="F39" s="298"/>
      <c r="G39" s="298" t="s">
        <v>2334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134</v>
      </c>
      <c r="F40" s="298"/>
      <c r="G40" s="298" t="s">
        <v>2335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135</v>
      </c>
      <c r="F41" s="298"/>
      <c r="G41" s="298" t="s">
        <v>2336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2337</v>
      </c>
      <c r="F42" s="298"/>
      <c r="G42" s="298" t="s">
        <v>2338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2339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2340</v>
      </c>
      <c r="F44" s="298"/>
      <c r="G44" s="298" t="s">
        <v>2341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137</v>
      </c>
      <c r="F45" s="298"/>
      <c r="G45" s="298" t="s">
        <v>2342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2343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2344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2345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2346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2347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2348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2349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2350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2351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2352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2353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2354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2355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2356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2357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2358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2359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2360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2361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2362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2363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2364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2365</v>
      </c>
      <c r="D76" s="316"/>
      <c r="E76" s="316"/>
      <c r="F76" s="316" t="s">
        <v>2366</v>
      </c>
      <c r="G76" s="317"/>
      <c r="H76" s="316" t="s">
        <v>57</v>
      </c>
      <c r="I76" s="316" t="s">
        <v>60</v>
      </c>
      <c r="J76" s="316" t="s">
        <v>2367</v>
      </c>
      <c r="K76" s="315"/>
    </row>
    <row r="77" s="1" customFormat="1" ht="17.25" customHeight="1">
      <c r="B77" s="313"/>
      <c r="C77" s="318" t="s">
        <v>2368</v>
      </c>
      <c r="D77" s="318"/>
      <c r="E77" s="318"/>
      <c r="F77" s="319" t="s">
        <v>2369</v>
      </c>
      <c r="G77" s="320"/>
      <c r="H77" s="318"/>
      <c r="I77" s="318"/>
      <c r="J77" s="318" t="s">
        <v>2370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56</v>
      </c>
      <c r="D79" s="323"/>
      <c r="E79" s="323"/>
      <c r="F79" s="324" t="s">
        <v>2371</v>
      </c>
      <c r="G79" s="325"/>
      <c r="H79" s="301" t="s">
        <v>2372</v>
      </c>
      <c r="I79" s="301" t="s">
        <v>2373</v>
      </c>
      <c r="J79" s="301">
        <v>20</v>
      </c>
      <c r="K79" s="315"/>
    </row>
    <row r="80" s="1" customFormat="1" ht="15" customHeight="1">
      <c r="B80" s="313"/>
      <c r="C80" s="301" t="s">
        <v>2374</v>
      </c>
      <c r="D80" s="301"/>
      <c r="E80" s="301"/>
      <c r="F80" s="324" t="s">
        <v>2371</v>
      </c>
      <c r="G80" s="325"/>
      <c r="H80" s="301" t="s">
        <v>2375</v>
      </c>
      <c r="I80" s="301" t="s">
        <v>2373</v>
      </c>
      <c r="J80" s="301">
        <v>120</v>
      </c>
      <c r="K80" s="315"/>
    </row>
    <row r="81" s="1" customFormat="1" ht="15" customHeight="1">
      <c r="B81" s="326"/>
      <c r="C81" s="301" t="s">
        <v>2376</v>
      </c>
      <c r="D81" s="301"/>
      <c r="E81" s="301"/>
      <c r="F81" s="324" t="s">
        <v>2377</v>
      </c>
      <c r="G81" s="325"/>
      <c r="H81" s="301" t="s">
        <v>2378</v>
      </c>
      <c r="I81" s="301" t="s">
        <v>2373</v>
      </c>
      <c r="J81" s="301">
        <v>50</v>
      </c>
      <c r="K81" s="315"/>
    </row>
    <row r="82" s="1" customFormat="1" ht="15" customHeight="1">
      <c r="B82" s="326"/>
      <c r="C82" s="301" t="s">
        <v>2379</v>
      </c>
      <c r="D82" s="301"/>
      <c r="E82" s="301"/>
      <c r="F82" s="324" t="s">
        <v>2371</v>
      </c>
      <c r="G82" s="325"/>
      <c r="H82" s="301" t="s">
        <v>2380</v>
      </c>
      <c r="I82" s="301" t="s">
        <v>2381</v>
      </c>
      <c r="J82" s="301"/>
      <c r="K82" s="315"/>
    </row>
    <row r="83" s="1" customFormat="1" ht="15" customHeight="1">
      <c r="B83" s="326"/>
      <c r="C83" s="327" t="s">
        <v>2382</v>
      </c>
      <c r="D83" s="327"/>
      <c r="E83" s="327"/>
      <c r="F83" s="328" t="s">
        <v>2377</v>
      </c>
      <c r="G83" s="327"/>
      <c r="H83" s="327" t="s">
        <v>2383</v>
      </c>
      <c r="I83" s="327" t="s">
        <v>2373</v>
      </c>
      <c r="J83" s="327">
        <v>15</v>
      </c>
      <c r="K83" s="315"/>
    </row>
    <row r="84" s="1" customFormat="1" ht="15" customHeight="1">
      <c r="B84" s="326"/>
      <c r="C84" s="327" t="s">
        <v>2384</v>
      </c>
      <c r="D84" s="327"/>
      <c r="E84" s="327"/>
      <c r="F84" s="328" t="s">
        <v>2377</v>
      </c>
      <c r="G84" s="327"/>
      <c r="H84" s="327" t="s">
        <v>2385</v>
      </c>
      <c r="I84" s="327" t="s">
        <v>2373</v>
      </c>
      <c r="J84" s="327">
        <v>15</v>
      </c>
      <c r="K84" s="315"/>
    </row>
    <row r="85" s="1" customFormat="1" ht="15" customHeight="1">
      <c r="B85" s="326"/>
      <c r="C85" s="327" t="s">
        <v>2386</v>
      </c>
      <c r="D85" s="327"/>
      <c r="E85" s="327"/>
      <c r="F85" s="328" t="s">
        <v>2377</v>
      </c>
      <c r="G85" s="327"/>
      <c r="H85" s="327" t="s">
        <v>2387</v>
      </c>
      <c r="I85" s="327" t="s">
        <v>2373</v>
      </c>
      <c r="J85" s="327">
        <v>20</v>
      </c>
      <c r="K85" s="315"/>
    </row>
    <row r="86" s="1" customFormat="1" ht="15" customHeight="1">
      <c r="B86" s="326"/>
      <c r="C86" s="327" t="s">
        <v>2388</v>
      </c>
      <c r="D86" s="327"/>
      <c r="E86" s="327"/>
      <c r="F86" s="328" t="s">
        <v>2377</v>
      </c>
      <c r="G86" s="327"/>
      <c r="H86" s="327" t="s">
        <v>2389</v>
      </c>
      <c r="I86" s="327" t="s">
        <v>2373</v>
      </c>
      <c r="J86" s="327">
        <v>20</v>
      </c>
      <c r="K86" s="315"/>
    </row>
    <row r="87" s="1" customFormat="1" ht="15" customHeight="1">
      <c r="B87" s="326"/>
      <c r="C87" s="301" t="s">
        <v>2390</v>
      </c>
      <c r="D87" s="301"/>
      <c r="E87" s="301"/>
      <c r="F87" s="324" t="s">
        <v>2377</v>
      </c>
      <c r="G87" s="325"/>
      <c r="H87" s="301" t="s">
        <v>2391</v>
      </c>
      <c r="I87" s="301" t="s">
        <v>2373</v>
      </c>
      <c r="J87" s="301">
        <v>50</v>
      </c>
      <c r="K87" s="315"/>
    </row>
    <row r="88" s="1" customFormat="1" ht="15" customHeight="1">
      <c r="B88" s="326"/>
      <c r="C88" s="301" t="s">
        <v>2392</v>
      </c>
      <c r="D88" s="301"/>
      <c r="E88" s="301"/>
      <c r="F88" s="324" t="s">
        <v>2377</v>
      </c>
      <c r="G88" s="325"/>
      <c r="H88" s="301" t="s">
        <v>2393</v>
      </c>
      <c r="I88" s="301" t="s">
        <v>2373</v>
      </c>
      <c r="J88" s="301">
        <v>20</v>
      </c>
      <c r="K88" s="315"/>
    </row>
    <row r="89" s="1" customFormat="1" ht="15" customHeight="1">
      <c r="B89" s="326"/>
      <c r="C89" s="301" t="s">
        <v>2394</v>
      </c>
      <c r="D89" s="301"/>
      <c r="E89" s="301"/>
      <c r="F89" s="324" t="s">
        <v>2377</v>
      </c>
      <c r="G89" s="325"/>
      <c r="H89" s="301" t="s">
        <v>2395</v>
      </c>
      <c r="I89" s="301" t="s">
        <v>2373</v>
      </c>
      <c r="J89" s="301">
        <v>20</v>
      </c>
      <c r="K89" s="315"/>
    </row>
    <row r="90" s="1" customFormat="1" ht="15" customHeight="1">
      <c r="B90" s="326"/>
      <c r="C90" s="301" t="s">
        <v>2396</v>
      </c>
      <c r="D90" s="301"/>
      <c r="E90" s="301"/>
      <c r="F90" s="324" t="s">
        <v>2377</v>
      </c>
      <c r="G90" s="325"/>
      <c r="H90" s="301" t="s">
        <v>2397</v>
      </c>
      <c r="I90" s="301" t="s">
        <v>2373</v>
      </c>
      <c r="J90" s="301">
        <v>50</v>
      </c>
      <c r="K90" s="315"/>
    </row>
    <row r="91" s="1" customFormat="1" ht="15" customHeight="1">
      <c r="B91" s="326"/>
      <c r="C91" s="301" t="s">
        <v>2398</v>
      </c>
      <c r="D91" s="301"/>
      <c r="E91" s="301"/>
      <c r="F91" s="324" t="s">
        <v>2377</v>
      </c>
      <c r="G91" s="325"/>
      <c r="H91" s="301" t="s">
        <v>2398</v>
      </c>
      <c r="I91" s="301" t="s">
        <v>2373</v>
      </c>
      <c r="J91" s="301">
        <v>50</v>
      </c>
      <c r="K91" s="315"/>
    </row>
    <row r="92" s="1" customFormat="1" ht="15" customHeight="1">
      <c r="B92" s="326"/>
      <c r="C92" s="301" t="s">
        <v>2399</v>
      </c>
      <c r="D92" s="301"/>
      <c r="E92" s="301"/>
      <c r="F92" s="324" t="s">
        <v>2377</v>
      </c>
      <c r="G92" s="325"/>
      <c r="H92" s="301" t="s">
        <v>2400</v>
      </c>
      <c r="I92" s="301" t="s">
        <v>2373</v>
      </c>
      <c r="J92" s="301">
        <v>255</v>
      </c>
      <c r="K92" s="315"/>
    </row>
    <row r="93" s="1" customFormat="1" ht="15" customHeight="1">
      <c r="B93" s="326"/>
      <c r="C93" s="301" t="s">
        <v>2401</v>
      </c>
      <c r="D93" s="301"/>
      <c r="E93" s="301"/>
      <c r="F93" s="324" t="s">
        <v>2371</v>
      </c>
      <c r="G93" s="325"/>
      <c r="H93" s="301" t="s">
        <v>2402</v>
      </c>
      <c r="I93" s="301" t="s">
        <v>2403</v>
      </c>
      <c r="J93" s="301"/>
      <c r="K93" s="315"/>
    </row>
    <row r="94" s="1" customFormat="1" ht="15" customHeight="1">
      <c r="B94" s="326"/>
      <c r="C94" s="301" t="s">
        <v>2404</v>
      </c>
      <c r="D94" s="301"/>
      <c r="E94" s="301"/>
      <c r="F94" s="324" t="s">
        <v>2371</v>
      </c>
      <c r="G94" s="325"/>
      <c r="H94" s="301" t="s">
        <v>2405</v>
      </c>
      <c r="I94" s="301" t="s">
        <v>2406</v>
      </c>
      <c r="J94" s="301"/>
      <c r="K94" s="315"/>
    </row>
    <row r="95" s="1" customFormat="1" ht="15" customHeight="1">
      <c r="B95" s="326"/>
      <c r="C95" s="301" t="s">
        <v>2407</v>
      </c>
      <c r="D95" s="301"/>
      <c r="E95" s="301"/>
      <c r="F95" s="324" t="s">
        <v>2371</v>
      </c>
      <c r="G95" s="325"/>
      <c r="H95" s="301" t="s">
        <v>2407</v>
      </c>
      <c r="I95" s="301" t="s">
        <v>2406</v>
      </c>
      <c r="J95" s="301"/>
      <c r="K95" s="315"/>
    </row>
    <row r="96" s="1" customFormat="1" ht="15" customHeight="1">
      <c r="B96" s="326"/>
      <c r="C96" s="301" t="s">
        <v>41</v>
      </c>
      <c r="D96" s="301"/>
      <c r="E96" s="301"/>
      <c r="F96" s="324" t="s">
        <v>2371</v>
      </c>
      <c r="G96" s="325"/>
      <c r="H96" s="301" t="s">
        <v>2408</v>
      </c>
      <c r="I96" s="301" t="s">
        <v>2406</v>
      </c>
      <c r="J96" s="301"/>
      <c r="K96" s="315"/>
    </row>
    <row r="97" s="1" customFormat="1" ht="15" customHeight="1">
      <c r="B97" s="326"/>
      <c r="C97" s="301" t="s">
        <v>51</v>
      </c>
      <c r="D97" s="301"/>
      <c r="E97" s="301"/>
      <c r="F97" s="324" t="s">
        <v>2371</v>
      </c>
      <c r="G97" s="325"/>
      <c r="H97" s="301" t="s">
        <v>2409</v>
      </c>
      <c r="I97" s="301" t="s">
        <v>2406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2410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2365</v>
      </c>
      <c r="D103" s="316"/>
      <c r="E103" s="316"/>
      <c r="F103" s="316" t="s">
        <v>2366</v>
      </c>
      <c r="G103" s="317"/>
      <c r="H103" s="316" t="s">
        <v>57</v>
      </c>
      <c r="I103" s="316" t="s">
        <v>60</v>
      </c>
      <c r="J103" s="316" t="s">
        <v>2367</v>
      </c>
      <c r="K103" s="315"/>
    </row>
    <row r="104" s="1" customFormat="1" ht="17.25" customHeight="1">
      <c r="B104" s="313"/>
      <c r="C104" s="318" t="s">
        <v>2368</v>
      </c>
      <c r="D104" s="318"/>
      <c r="E104" s="318"/>
      <c r="F104" s="319" t="s">
        <v>2369</v>
      </c>
      <c r="G104" s="320"/>
      <c r="H104" s="318"/>
      <c r="I104" s="318"/>
      <c r="J104" s="318" t="s">
        <v>2370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56</v>
      </c>
      <c r="D106" s="323"/>
      <c r="E106" s="323"/>
      <c r="F106" s="324" t="s">
        <v>2371</v>
      </c>
      <c r="G106" s="301"/>
      <c r="H106" s="301" t="s">
        <v>2411</v>
      </c>
      <c r="I106" s="301" t="s">
        <v>2373</v>
      </c>
      <c r="J106" s="301">
        <v>20</v>
      </c>
      <c r="K106" s="315"/>
    </row>
    <row r="107" s="1" customFormat="1" ht="15" customHeight="1">
      <c r="B107" s="313"/>
      <c r="C107" s="301" t="s">
        <v>2374</v>
      </c>
      <c r="D107" s="301"/>
      <c r="E107" s="301"/>
      <c r="F107" s="324" t="s">
        <v>2371</v>
      </c>
      <c r="G107" s="301"/>
      <c r="H107" s="301" t="s">
        <v>2411</v>
      </c>
      <c r="I107" s="301" t="s">
        <v>2373</v>
      </c>
      <c r="J107" s="301">
        <v>120</v>
      </c>
      <c r="K107" s="315"/>
    </row>
    <row r="108" s="1" customFormat="1" ht="15" customHeight="1">
      <c r="B108" s="326"/>
      <c r="C108" s="301" t="s">
        <v>2376</v>
      </c>
      <c r="D108" s="301"/>
      <c r="E108" s="301"/>
      <c r="F108" s="324" t="s">
        <v>2377</v>
      </c>
      <c r="G108" s="301"/>
      <c r="H108" s="301" t="s">
        <v>2411</v>
      </c>
      <c r="I108" s="301" t="s">
        <v>2373</v>
      </c>
      <c r="J108" s="301">
        <v>50</v>
      </c>
      <c r="K108" s="315"/>
    </row>
    <row r="109" s="1" customFormat="1" ht="15" customHeight="1">
      <c r="B109" s="326"/>
      <c r="C109" s="301" t="s">
        <v>2379</v>
      </c>
      <c r="D109" s="301"/>
      <c r="E109" s="301"/>
      <c r="F109" s="324" t="s">
        <v>2371</v>
      </c>
      <c r="G109" s="301"/>
      <c r="H109" s="301" t="s">
        <v>2411</v>
      </c>
      <c r="I109" s="301" t="s">
        <v>2381</v>
      </c>
      <c r="J109" s="301"/>
      <c r="K109" s="315"/>
    </row>
    <row r="110" s="1" customFormat="1" ht="15" customHeight="1">
      <c r="B110" s="326"/>
      <c r="C110" s="301" t="s">
        <v>2390</v>
      </c>
      <c r="D110" s="301"/>
      <c r="E110" s="301"/>
      <c r="F110" s="324" t="s">
        <v>2377</v>
      </c>
      <c r="G110" s="301"/>
      <c r="H110" s="301" t="s">
        <v>2411</v>
      </c>
      <c r="I110" s="301" t="s">
        <v>2373</v>
      </c>
      <c r="J110" s="301">
        <v>50</v>
      </c>
      <c r="K110" s="315"/>
    </row>
    <row r="111" s="1" customFormat="1" ht="15" customHeight="1">
      <c r="B111" s="326"/>
      <c r="C111" s="301" t="s">
        <v>2398</v>
      </c>
      <c r="D111" s="301"/>
      <c r="E111" s="301"/>
      <c r="F111" s="324" t="s">
        <v>2377</v>
      </c>
      <c r="G111" s="301"/>
      <c r="H111" s="301" t="s">
        <v>2411</v>
      </c>
      <c r="I111" s="301" t="s">
        <v>2373</v>
      </c>
      <c r="J111" s="301">
        <v>50</v>
      </c>
      <c r="K111" s="315"/>
    </row>
    <row r="112" s="1" customFormat="1" ht="15" customHeight="1">
      <c r="B112" s="326"/>
      <c r="C112" s="301" t="s">
        <v>2396</v>
      </c>
      <c r="D112" s="301"/>
      <c r="E112" s="301"/>
      <c r="F112" s="324" t="s">
        <v>2377</v>
      </c>
      <c r="G112" s="301"/>
      <c r="H112" s="301" t="s">
        <v>2411</v>
      </c>
      <c r="I112" s="301" t="s">
        <v>2373</v>
      </c>
      <c r="J112" s="301">
        <v>50</v>
      </c>
      <c r="K112" s="315"/>
    </row>
    <row r="113" s="1" customFormat="1" ht="15" customHeight="1">
      <c r="B113" s="326"/>
      <c r="C113" s="301" t="s">
        <v>56</v>
      </c>
      <c r="D113" s="301"/>
      <c r="E113" s="301"/>
      <c r="F113" s="324" t="s">
        <v>2371</v>
      </c>
      <c r="G113" s="301"/>
      <c r="H113" s="301" t="s">
        <v>2412</v>
      </c>
      <c r="I113" s="301" t="s">
        <v>2373</v>
      </c>
      <c r="J113" s="301">
        <v>20</v>
      </c>
      <c r="K113" s="315"/>
    </row>
    <row r="114" s="1" customFormat="1" ht="15" customHeight="1">
      <c r="B114" s="326"/>
      <c r="C114" s="301" t="s">
        <v>2413</v>
      </c>
      <c r="D114" s="301"/>
      <c r="E114" s="301"/>
      <c r="F114" s="324" t="s">
        <v>2371</v>
      </c>
      <c r="G114" s="301"/>
      <c r="H114" s="301" t="s">
        <v>2414</v>
      </c>
      <c r="I114" s="301" t="s">
        <v>2373</v>
      </c>
      <c r="J114" s="301">
        <v>120</v>
      </c>
      <c r="K114" s="315"/>
    </row>
    <row r="115" s="1" customFormat="1" ht="15" customHeight="1">
      <c r="B115" s="326"/>
      <c r="C115" s="301" t="s">
        <v>41</v>
      </c>
      <c r="D115" s="301"/>
      <c r="E115" s="301"/>
      <c r="F115" s="324" t="s">
        <v>2371</v>
      </c>
      <c r="G115" s="301"/>
      <c r="H115" s="301" t="s">
        <v>2415</v>
      </c>
      <c r="I115" s="301" t="s">
        <v>2406</v>
      </c>
      <c r="J115" s="301"/>
      <c r="K115" s="315"/>
    </row>
    <row r="116" s="1" customFormat="1" ht="15" customHeight="1">
      <c r="B116" s="326"/>
      <c r="C116" s="301" t="s">
        <v>51</v>
      </c>
      <c r="D116" s="301"/>
      <c r="E116" s="301"/>
      <c r="F116" s="324" t="s">
        <v>2371</v>
      </c>
      <c r="G116" s="301"/>
      <c r="H116" s="301" t="s">
        <v>2416</v>
      </c>
      <c r="I116" s="301" t="s">
        <v>2406</v>
      </c>
      <c r="J116" s="301"/>
      <c r="K116" s="315"/>
    </row>
    <row r="117" s="1" customFormat="1" ht="15" customHeight="1">
      <c r="B117" s="326"/>
      <c r="C117" s="301" t="s">
        <v>60</v>
      </c>
      <c r="D117" s="301"/>
      <c r="E117" s="301"/>
      <c r="F117" s="324" t="s">
        <v>2371</v>
      </c>
      <c r="G117" s="301"/>
      <c r="H117" s="301" t="s">
        <v>2417</v>
      </c>
      <c r="I117" s="301" t="s">
        <v>2418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2419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2365</v>
      </c>
      <c r="D123" s="316"/>
      <c r="E123" s="316"/>
      <c r="F123" s="316" t="s">
        <v>2366</v>
      </c>
      <c r="G123" s="317"/>
      <c r="H123" s="316" t="s">
        <v>57</v>
      </c>
      <c r="I123" s="316" t="s">
        <v>60</v>
      </c>
      <c r="J123" s="316" t="s">
        <v>2367</v>
      </c>
      <c r="K123" s="345"/>
    </row>
    <row r="124" s="1" customFormat="1" ht="17.25" customHeight="1">
      <c r="B124" s="344"/>
      <c r="C124" s="318" t="s">
        <v>2368</v>
      </c>
      <c r="D124" s="318"/>
      <c r="E124" s="318"/>
      <c r="F124" s="319" t="s">
        <v>2369</v>
      </c>
      <c r="G124" s="320"/>
      <c r="H124" s="318"/>
      <c r="I124" s="318"/>
      <c r="J124" s="318" t="s">
        <v>2370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2374</v>
      </c>
      <c r="D126" s="323"/>
      <c r="E126" s="323"/>
      <c r="F126" s="324" t="s">
        <v>2371</v>
      </c>
      <c r="G126" s="301"/>
      <c r="H126" s="301" t="s">
        <v>2411</v>
      </c>
      <c r="I126" s="301" t="s">
        <v>2373</v>
      </c>
      <c r="J126" s="301">
        <v>120</v>
      </c>
      <c r="K126" s="349"/>
    </row>
    <row r="127" s="1" customFormat="1" ht="15" customHeight="1">
      <c r="B127" s="346"/>
      <c r="C127" s="301" t="s">
        <v>2420</v>
      </c>
      <c r="D127" s="301"/>
      <c r="E127" s="301"/>
      <c r="F127" s="324" t="s">
        <v>2371</v>
      </c>
      <c r="G127" s="301"/>
      <c r="H127" s="301" t="s">
        <v>2421</v>
      </c>
      <c r="I127" s="301" t="s">
        <v>2373</v>
      </c>
      <c r="J127" s="301" t="s">
        <v>2422</v>
      </c>
      <c r="K127" s="349"/>
    </row>
    <row r="128" s="1" customFormat="1" ht="15" customHeight="1">
      <c r="B128" s="346"/>
      <c r="C128" s="301" t="s">
        <v>2319</v>
      </c>
      <c r="D128" s="301"/>
      <c r="E128" s="301"/>
      <c r="F128" s="324" t="s">
        <v>2371</v>
      </c>
      <c r="G128" s="301"/>
      <c r="H128" s="301" t="s">
        <v>2423</v>
      </c>
      <c r="I128" s="301" t="s">
        <v>2373</v>
      </c>
      <c r="J128" s="301" t="s">
        <v>2422</v>
      </c>
      <c r="K128" s="349"/>
    </row>
    <row r="129" s="1" customFormat="1" ht="15" customHeight="1">
      <c r="B129" s="346"/>
      <c r="C129" s="301" t="s">
        <v>2382</v>
      </c>
      <c r="D129" s="301"/>
      <c r="E129" s="301"/>
      <c r="F129" s="324" t="s">
        <v>2377</v>
      </c>
      <c r="G129" s="301"/>
      <c r="H129" s="301" t="s">
        <v>2383</v>
      </c>
      <c r="I129" s="301" t="s">
        <v>2373</v>
      </c>
      <c r="J129" s="301">
        <v>15</v>
      </c>
      <c r="K129" s="349"/>
    </row>
    <row r="130" s="1" customFormat="1" ht="15" customHeight="1">
      <c r="B130" s="346"/>
      <c r="C130" s="327" t="s">
        <v>2384</v>
      </c>
      <c r="D130" s="327"/>
      <c r="E130" s="327"/>
      <c r="F130" s="328" t="s">
        <v>2377</v>
      </c>
      <c r="G130" s="327"/>
      <c r="H130" s="327" t="s">
        <v>2385</v>
      </c>
      <c r="I130" s="327" t="s">
        <v>2373</v>
      </c>
      <c r="J130" s="327">
        <v>15</v>
      </c>
      <c r="K130" s="349"/>
    </row>
    <row r="131" s="1" customFormat="1" ht="15" customHeight="1">
      <c r="B131" s="346"/>
      <c r="C131" s="327" t="s">
        <v>2386</v>
      </c>
      <c r="D131" s="327"/>
      <c r="E131" s="327"/>
      <c r="F131" s="328" t="s">
        <v>2377</v>
      </c>
      <c r="G131" s="327"/>
      <c r="H131" s="327" t="s">
        <v>2387</v>
      </c>
      <c r="I131" s="327" t="s">
        <v>2373</v>
      </c>
      <c r="J131" s="327">
        <v>20</v>
      </c>
      <c r="K131" s="349"/>
    </row>
    <row r="132" s="1" customFormat="1" ht="15" customHeight="1">
      <c r="B132" s="346"/>
      <c r="C132" s="327" t="s">
        <v>2388</v>
      </c>
      <c r="D132" s="327"/>
      <c r="E132" s="327"/>
      <c r="F132" s="328" t="s">
        <v>2377</v>
      </c>
      <c r="G132" s="327"/>
      <c r="H132" s="327" t="s">
        <v>2389</v>
      </c>
      <c r="I132" s="327" t="s">
        <v>2373</v>
      </c>
      <c r="J132" s="327">
        <v>20</v>
      </c>
      <c r="K132" s="349"/>
    </row>
    <row r="133" s="1" customFormat="1" ht="15" customHeight="1">
      <c r="B133" s="346"/>
      <c r="C133" s="301" t="s">
        <v>2376</v>
      </c>
      <c r="D133" s="301"/>
      <c r="E133" s="301"/>
      <c r="F133" s="324" t="s">
        <v>2377</v>
      </c>
      <c r="G133" s="301"/>
      <c r="H133" s="301" t="s">
        <v>2411</v>
      </c>
      <c r="I133" s="301" t="s">
        <v>2373</v>
      </c>
      <c r="J133" s="301">
        <v>50</v>
      </c>
      <c r="K133" s="349"/>
    </row>
    <row r="134" s="1" customFormat="1" ht="15" customHeight="1">
      <c r="B134" s="346"/>
      <c r="C134" s="301" t="s">
        <v>2390</v>
      </c>
      <c r="D134" s="301"/>
      <c r="E134" s="301"/>
      <c r="F134" s="324" t="s">
        <v>2377</v>
      </c>
      <c r="G134" s="301"/>
      <c r="H134" s="301" t="s">
        <v>2411</v>
      </c>
      <c r="I134" s="301" t="s">
        <v>2373</v>
      </c>
      <c r="J134" s="301">
        <v>50</v>
      </c>
      <c r="K134" s="349"/>
    </row>
    <row r="135" s="1" customFormat="1" ht="15" customHeight="1">
      <c r="B135" s="346"/>
      <c r="C135" s="301" t="s">
        <v>2396</v>
      </c>
      <c r="D135" s="301"/>
      <c r="E135" s="301"/>
      <c r="F135" s="324" t="s">
        <v>2377</v>
      </c>
      <c r="G135" s="301"/>
      <c r="H135" s="301" t="s">
        <v>2411</v>
      </c>
      <c r="I135" s="301" t="s">
        <v>2373</v>
      </c>
      <c r="J135" s="301">
        <v>50</v>
      </c>
      <c r="K135" s="349"/>
    </row>
    <row r="136" s="1" customFormat="1" ht="15" customHeight="1">
      <c r="B136" s="346"/>
      <c r="C136" s="301" t="s">
        <v>2398</v>
      </c>
      <c r="D136" s="301"/>
      <c r="E136" s="301"/>
      <c r="F136" s="324" t="s">
        <v>2377</v>
      </c>
      <c r="G136" s="301"/>
      <c r="H136" s="301" t="s">
        <v>2411</v>
      </c>
      <c r="I136" s="301" t="s">
        <v>2373</v>
      </c>
      <c r="J136" s="301">
        <v>50</v>
      </c>
      <c r="K136" s="349"/>
    </row>
    <row r="137" s="1" customFormat="1" ht="15" customHeight="1">
      <c r="B137" s="346"/>
      <c r="C137" s="301" t="s">
        <v>2399</v>
      </c>
      <c r="D137" s="301"/>
      <c r="E137" s="301"/>
      <c r="F137" s="324" t="s">
        <v>2377</v>
      </c>
      <c r="G137" s="301"/>
      <c r="H137" s="301" t="s">
        <v>2424</v>
      </c>
      <c r="I137" s="301" t="s">
        <v>2373</v>
      </c>
      <c r="J137" s="301">
        <v>255</v>
      </c>
      <c r="K137" s="349"/>
    </row>
    <row r="138" s="1" customFormat="1" ht="15" customHeight="1">
      <c r="B138" s="346"/>
      <c r="C138" s="301" t="s">
        <v>2401</v>
      </c>
      <c r="D138" s="301"/>
      <c r="E138" s="301"/>
      <c r="F138" s="324" t="s">
        <v>2371</v>
      </c>
      <c r="G138" s="301"/>
      <c r="H138" s="301" t="s">
        <v>2425</v>
      </c>
      <c r="I138" s="301" t="s">
        <v>2403</v>
      </c>
      <c r="J138" s="301"/>
      <c r="K138" s="349"/>
    </row>
    <row r="139" s="1" customFormat="1" ht="15" customHeight="1">
      <c r="B139" s="346"/>
      <c r="C139" s="301" t="s">
        <v>2404</v>
      </c>
      <c r="D139" s="301"/>
      <c r="E139" s="301"/>
      <c r="F139" s="324" t="s">
        <v>2371</v>
      </c>
      <c r="G139" s="301"/>
      <c r="H139" s="301" t="s">
        <v>2426</v>
      </c>
      <c r="I139" s="301" t="s">
        <v>2406</v>
      </c>
      <c r="J139" s="301"/>
      <c r="K139" s="349"/>
    </row>
    <row r="140" s="1" customFormat="1" ht="15" customHeight="1">
      <c r="B140" s="346"/>
      <c r="C140" s="301" t="s">
        <v>2407</v>
      </c>
      <c r="D140" s="301"/>
      <c r="E140" s="301"/>
      <c r="F140" s="324" t="s">
        <v>2371</v>
      </c>
      <c r="G140" s="301"/>
      <c r="H140" s="301" t="s">
        <v>2407</v>
      </c>
      <c r="I140" s="301" t="s">
        <v>2406</v>
      </c>
      <c r="J140" s="301"/>
      <c r="K140" s="349"/>
    </row>
    <row r="141" s="1" customFormat="1" ht="15" customHeight="1">
      <c r="B141" s="346"/>
      <c r="C141" s="301" t="s">
        <v>41</v>
      </c>
      <c r="D141" s="301"/>
      <c r="E141" s="301"/>
      <c r="F141" s="324" t="s">
        <v>2371</v>
      </c>
      <c r="G141" s="301"/>
      <c r="H141" s="301" t="s">
        <v>2427</v>
      </c>
      <c r="I141" s="301" t="s">
        <v>2406</v>
      </c>
      <c r="J141" s="301"/>
      <c r="K141" s="349"/>
    </row>
    <row r="142" s="1" customFormat="1" ht="15" customHeight="1">
      <c r="B142" s="346"/>
      <c r="C142" s="301" t="s">
        <v>2428</v>
      </c>
      <c r="D142" s="301"/>
      <c r="E142" s="301"/>
      <c r="F142" s="324" t="s">
        <v>2371</v>
      </c>
      <c r="G142" s="301"/>
      <c r="H142" s="301" t="s">
        <v>2429</v>
      </c>
      <c r="I142" s="301" t="s">
        <v>2406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2430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2365</v>
      </c>
      <c r="D148" s="316"/>
      <c r="E148" s="316"/>
      <c r="F148" s="316" t="s">
        <v>2366</v>
      </c>
      <c r="G148" s="317"/>
      <c r="H148" s="316" t="s">
        <v>57</v>
      </c>
      <c r="I148" s="316" t="s">
        <v>60</v>
      </c>
      <c r="J148" s="316" t="s">
        <v>2367</v>
      </c>
      <c r="K148" s="315"/>
    </row>
    <row r="149" s="1" customFormat="1" ht="17.25" customHeight="1">
      <c r="B149" s="313"/>
      <c r="C149" s="318" t="s">
        <v>2368</v>
      </c>
      <c r="D149" s="318"/>
      <c r="E149" s="318"/>
      <c r="F149" s="319" t="s">
        <v>2369</v>
      </c>
      <c r="G149" s="320"/>
      <c r="H149" s="318"/>
      <c r="I149" s="318"/>
      <c r="J149" s="318" t="s">
        <v>2370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2374</v>
      </c>
      <c r="D151" s="301"/>
      <c r="E151" s="301"/>
      <c r="F151" s="354" t="s">
        <v>2371</v>
      </c>
      <c r="G151" s="301"/>
      <c r="H151" s="353" t="s">
        <v>2411</v>
      </c>
      <c r="I151" s="353" t="s">
        <v>2373</v>
      </c>
      <c r="J151" s="353">
        <v>120</v>
      </c>
      <c r="K151" s="349"/>
    </row>
    <row r="152" s="1" customFormat="1" ht="15" customHeight="1">
      <c r="B152" s="326"/>
      <c r="C152" s="353" t="s">
        <v>2420</v>
      </c>
      <c r="D152" s="301"/>
      <c r="E152" s="301"/>
      <c r="F152" s="354" t="s">
        <v>2371</v>
      </c>
      <c r="G152" s="301"/>
      <c r="H152" s="353" t="s">
        <v>2431</v>
      </c>
      <c r="I152" s="353" t="s">
        <v>2373</v>
      </c>
      <c r="J152" s="353" t="s">
        <v>2422</v>
      </c>
      <c r="K152" s="349"/>
    </row>
    <row r="153" s="1" customFormat="1" ht="15" customHeight="1">
      <c r="B153" s="326"/>
      <c r="C153" s="353" t="s">
        <v>2319</v>
      </c>
      <c r="D153" s="301"/>
      <c r="E153" s="301"/>
      <c r="F153" s="354" t="s">
        <v>2371</v>
      </c>
      <c r="G153" s="301"/>
      <c r="H153" s="353" t="s">
        <v>2432</v>
      </c>
      <c r="I153" s="353" t="s">
        <v>2373</v>
      </c>
      <c r="J153" s="353" t="s">
        <v>2422</v>
      </c>
      <c r="K153" s="349"/>
    </row>
    <row r="154" s="1" customFormat="1" ht="15" customHeight="1">
      <c r="B154" s="326"/>
      <c r="C154" s="353" t="s">
        <v>2376</v>
      </c>
      <c r="D154" s="301"/>
      <c r="E154" s="301"/>
      <c r="F154" s="354" t="s">
        <v>2377</v>
      </c>
      <c r="G154" s="301"/>
      <c r="H154" s="353" t="s">
        <v>2411</v>
      </c>
      <c r="I154" s="353" t="s">
        <v>2373</v>
      </c>
      <c r="J154" s="353">
        <v>50</v>
      </c>
      <c r="K154" s="349"/>
    </row>
    <row r="155" s="1" customFormat="1" ht="15" customHeight="1">
      <c r="B155" s="326"/>
      <c r="C155" s="353" t="s">
        <v>2379</v>
      </c>
      <c r="D155" s="301"/>
      <c r="E155" s="301"/>
      <c r="F155" s="354" t="s">
        <v>2371</v>
      </c>
      <c r="G155" s="301"/>
      <c r="H155" s="353" t="s">
        <v>2411</v>
      </c>
      <c r="I155" s="353" t="s">
        <v>2381</v>
      </c>
      <c r="J155" s="353"/>
      <c r="K155" s="349"/>
    </row>
    <row r="156" s="1" customFormat="1" ht="15" customHeight="1">
      <c r="B156" s="326"/>
      <c r="C156" s="353" t="s">
        <v>2390</v>
      </c>
      <c r="D156" s="301"/>
      <c r="E156" s="301"/>
      <c r="F156" s="354" t="s">
        <v>2377</v>
      </c>
      <c r="G156" s="301"/>
      <c r="H156" s="353" t="s">
        <v>2411</v>
      </c>
      <c r="I156" s="353" t="s">
        <v>2373</v>
      </c>
      <c r="J156" s="353">
        <v>50</v>
      </c>
      <c r="K156" s="349"/>
    </row>
    <row r="157" s="1" customFormat="1" ht="15" customHeight="1">
      <c r="B157" s="326"/>
      <c r="C157" s="353" t="s">
        <v>2398</v>
      </c>
      <c r="D157" s="301"/>
      <c r="E157" s="301"/>
      <c r="F157" s="354" t="s">
        <v>2377</v>
      </c>
      <c r="G157" s="301"/>
      <c r="H157" s="353" t="s">
        <v>2411</v>
      </c>
      <c r="I157" s="353" t="s">
        <v>2373</v>
      </c>
      <c r="J157" s="353">
        <v>50</v>
      </c>
      <c r="K157" s="349"/>
    </row>
    <row r="158" s="1" customFormat="1" ht="15" customHeight="1">
      <c r="B158" s="326"/>
      <c r="C158" s="353" t="s">
        <v>2396</v>
      </c>
      <c r="D158" s="301"/>
      <c r="E158" s="301"/>
      <c r="F158" s="354" t="s">
        <v>2377</v>
      </c>
      <c r="G158" s="301"/>
      <c r="H158" s="353" t="s">
        <v>2411</v>
      </c>
      <c r="I158" s="353" t="s">
        <v>2373</v>
      </c>
      <c r="J158" s="353">
        <v>50</v>
      </c>
      <c r="K158" s="349"/>
    </row>
    <row r="159" s="1" customFormat="1" ht="15" customHeight="1">
      <c r="B159" s="326"/>
      <c r="C159" s="353" t="s">
        <v>106</v>
      </c>
      <c r="D159" s="301"/>
      <c r="E159" s="301"/>
      <c r="F159" s="354" t="s">
        <v>2371</v>
      </c>
      <c r="G159" s="301"/>
      <c r="H159" s="353" t="s">
        <v>2433</v>
      </c>
      <c r="I159" s="353" t="s">
        <v>2373</v>
      </c>
      <c r="J159" s="353" t="s">
        <v>2434</v>
      </c>
      <c r="K159" s="349"/>
    </row>
    <row r="160" s="1" customFormat="1" ht="15" customHeight="1">
      <c r="B160" s="326"/>
      <c r="C160" s="353" t="s">
        <v>2435</v>
      </c>
      <c r="D160" s="301"/>
      <c r="E160" s="301"/>
      <c r="F160" s="354" t="s">
        <v>2371</v>
      </c>
      <c r="G160" s="301"/>
      <c r="H160" s="353" t="s">
        <v>2436</v>
      </c>
      <c r="I160" s="353" t="s">
        <v>2406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2437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2365</v>
      </c>
      <c r="D166" s="316"/>
      <c r="E166" s="316"/>
      <c r="F166" s="316" t="s">
        <v>2366</v>
      </c>
      <c r="G166" s="358"/>
      <c r="H166" s="359" t="s">
        <v>57</v>
      </c>
      <c r="I166" s="359" t="s">
        <v>60</v>
      </c>
      <c r="J166" s="316" t="s">
        <v>2367</v>
      </c>
      <c r="K166" s="293"/>
    </row>
    <row r="167" s="1" customFormat="1" ht="17.25" customHeight="1">
      <c r="B167" s="294"/>
      <c r="C167" s="318" t="s">
        <v>2368</v>
      </c>
      <c r="D167" s="318"/>
      <c r="E167" s="318"/>
      <c r="F167" s="319" t="s">
        <v>2369</v>
      </c>
      <c r="G167" s="360"/>
      <c r="H167" s="361"/>
      <c r="I167" s="361"/>
      <c r="J167" s="318" t="s">
        <v>2370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2374</v>
      </c>
      <c r="D169" s="301"/>
      <c r="E169" s="301"/>
      <c r="F169" s="324" t="s">
        <v>2371</v>
      </c>
      <c r="G169" s="301"/>
      <c r="H169" s="301" t="s">
        <v>2411</v>
      </c>
      <c r="I169" s="301" t="s">
        <v>2373</v>
      </c>
      <c r="J169" s="301">
        <v>120</v>
      </c>
      <c r="K169" s="349"/>
    </row>
    <row r="170" s="1" customFormat="1" ht="15" customHeight="1">
      <c r="B170" s="326"/>
      <c r="C170" s="301" t="s">
        <v>2420</v>
      </c>
      <c r="D170" s="301"/>
      <c r="E170" s="301"/>
      <c r="F170" s="324" t="s">
        <v>2371</v>
      </c>
      <c r="G170" s="301"/>
      <c r="H170" s="301" t="s">
        <v>2421</v>
      </c>
      <c r="I170" s="301" t="s">
        <v>2373</v>
      </c>
      <c r="J170" s="301" t="s">
        <v>2422</v>
      </c>
      <c r="K170" s="349"/>
    </row>
    <row r="171" s="1" customFormat="1" ht="15" customHeight="1">
      <c r="B171" s="326"/>
      <c r="C171" s="301" t="s">
        <v>2319</v>
      </c>
      <c r="D171" s="301"/>
      <c r="E171" s="301"/>
      <c r="F171" s="324" t="s">
        <v>2371</v>
      </c>
      <c r="G171" s="301"/>
      <c r="H171" s="301" t="s">
        <v>2438</v>
      </c>
      <c r="I171" s="301" t="s">
        <v>2373</v>
      </c>
      <c r="J171" s="301" t="s">
        <v>2422</v>
      </c>
      <c r="K171" s="349"/>
    </row>
    <row r="172" s="1" customFormat="1" ht="15" customHeight="1">
      <c r="B172" s="326"/>
      <c r="C172" s="301" t="s">
        <v>2376</v>
      </c>
      <c r="D172" s="301"/>
      <c r="E172" s="301"/>
      <c r="F172" s="324" t="s">
        <v>2377</v>
      </c>
      <c r="G172" s="301"/>
      <c r="H172" s="301" t="s">
        <v>2438</v>
      </c>
      <c r="I172" s="301" t="s">
        <v>2373</v>
      </c>
      <c r="J172" s="301">
        <v>50</v>
      </c>
      <c r="K172" s="349"/>
    </row>
    <row r="173" s="1" customFormat="1" ht="15" customHeight="1">
      <c r="B173" s="326"/>
      <c r="C173" s="301" t="s">
        <v>2379</v>
      </c>
      <c r="D173" s="301"/>
      <c r="E173" s="301"/>
      <c r="F173" s="324" t="s">
        <v>2371</v>
      </c>
      <c r="G173" s="301"/>
      <c r="H173" s="301" t="s">
        <v>2438</v>
      </c>
      <c r="I173" s="301" t="s">
        <v>2381</v>
      </c>
      <c r="J173" s="301"/>
      <c r="K173" s="349"/>
    </row>
    <row r="174" s="1" customFormat="1" ht="15" customHeight="1">
      <c r="B174" s="326"/>
      <c r="C174" s="301" t="s">
        <v>2390</v>
      </c>
      <c r="D174" s="301"/>
      <c r="E174" s="301"/>
      <c r="F174" s="324" t="s">
        <v>2377</v>
      </c>
      <c r="G174" s="301"/>
      <c r="H174" s="301" t="s">
        <v>2438</v>
      </c>
      <c r="I174" s="301" t="s">
        <v>2373</v>
      </c>
      <c r="J174" s="301">
        <v>50</v>
      </c>
      <c r="K174" s="349"/>
    </row>
    <row r="175" s="1" customFormat="1" ht="15" customHeight="1">
      <c r="B175" s="326"/>
      <c r="C175" s="301" t="s">
        <v>2398</v>
      </c>
      <c r="D175" s="301"/>
      <c r="E175" s="301"/>
      <c r="F175" s="324" t="s">
        <v>2377</v>
      </c>
      <c r="G175" s="301"/>
      <c r="H175" s="301" t="s">
        <v>2438</v>
      </c>
      <c r="I175" s="301" t="s">
        <v>2373</v>
      </c>
      <c r="J175" s="301">
        <v>50</v>
      </c>
      <c r="K175" s="349"/>
    </row>
    <row r="176" s="1" customFormat="1" ht="15" customHeight="1">
      <c r="B176" s="326"/>
      <c r="C176" s="301" t="s">
        <v>2396</v>
      </c>
      <c r="D176" s="301"/>
      <c r="E176" s="301"/>
      <c r="F176" s="324" t="s">
        <v>2377</v>
      </c>
      <c r="G176" s="301"/>
      <c r="H176" s="301" t="s">
        <v>2438</v>
      </c>
      <c r="I176" s="301" t="s">
        <v>2373</v>
      </c>
      <c r="J176" s="301">
        <v>50</v>
      </c>
      <c r="K176" s="349"/>
    </row>
    <row r="177" s="1" customFormat="1" ht="15" customHeight="1">
      <c r="B177" s="326"/>
      <c r="C177" s="301" t="s">
        <v>133</v>
      </c>
      <c r="D177" s="301"/>
      <c r="E177" s="301"/>
      <c r="F177" s="324" t="s">
        <v>2371</v>
      </c>
      <c r="G177" s="301"/>
      <c r="H177" s="301" t="s">
        <v>2439</v>
      </c>
      <c r="I177" s="301" t="s">
        <v>2440</v>
      </c>
      <c r="J177" s="301"/>
      <c r="K177" s="349"/>
    </row>
    <row r="178" s="1" customFormat="1" ht="15" customHeight="1">
      <c r="B178" s="326"/>
      <c r="C178" s="301" t="s">
        <v>60</v>
      </c>
      <c r="D178" s="301"/>
      <c r="E178" s="301"/>
      <c r="F178" s="324" t="s">
        <v>2371</v>
      </c>
      <c r="G178" s="301"/>
      <c r="H178" s="301" t="s">
        <v>2441</v>
      </c>
      <c r="I178" s="301" t="s">
        <v>2442</v>
      </c>
      <c r="J178" s="301">
        <v>1</v>
      </c>
      <c r="K178" s="349"/>
    </row>
    <row r="179" s="1" customFormat="1" ht="15" customHeight="1">
      <c r="B179" s="326"/>
      <c r="C179" s="301" t="s">
        <v>56</v>
      </c>
      <c r="D179" s="301"/>
      <c r="E179" s="301"/>
      <c r="F179" s="324" t="s">
        <v>2371</v>
      </c>
      <c r="G179" s="301"/>
      <c r="H179" s="301" t="s">
        <v>2443</v>
      </c>
      <c r="I179" s="301" t="s">
        <v>2373</v>
      </c>
      <c r="J179" s="301">
        <v>20</v>
      </c>
      <c r="K179" s="349"/>
    </row>
    <row r="180" s="1" customFormat="1" ht="15" customHeight="1">
      <c r="B180" s="326"/>
      <c r="C180" s="301" t="s">
        <v>57</v>
      </c>
      <c r="D180" s="301"/>
      <c r="E180" s="301"/>
      <c r="F180" s="324" t="s">
        <v>2371</v>
      </c>
      <c r="G180" s="301"/>
      <c r="H180" s="301" t="s">
        <v>2444</v>
      </c>
      <c r="I180" s="301" t="s">
        <v>2373</v>
      </c>
      <c r="J180" s="301">
        <v>255</v>
      </c>
      <c r="K180" s="349"/>
    </row>
    <row r="181" s="1" customFormat="1" ht="15" customHeight="1">
      <c r="B181" s="326"/>
      <c r="C181" s="301" t="s">
        <v>134</v>
      </c>
      <c r="D181" s="301"/>
      <c r="E181" s="301"/>
      <c r="F181" s="324" t="s">
        <v>2371</v>
      </c>
      <c r="G181" s="301"/>
      <c r="H181" s="301" t="s">
        <v>2335</v>
      </c>
      <c r="I181" s="301" t="s">
        <v>2373</v>
      </c>
      <c r="J181" s="301">
        <v>10</v>
      </c>
      <c r="K181" s="349"/>
    </row>
    <row r="182" s="1" customFormat="1" ht="15" customHeight="1">
      <c r="B182" s="326"/>
      <c r="C182" s="301" t="s">
        <v>135</v>
      </c>
      <c r="D182" s="301"/>
      <c r="E182" s="301"/>
      <c r="F182" s="324" t="s">
        <v>2371</v>
      </c>
      <c r="G182" s="301"/>
      <c r="H182" s="301" t="s">
        <v>2445</v>
      </c>
      <c r="I182" s="301" t="s">
        <v>2406</v>
      </c>
      <c r="J182" s="301"/>
      <c r="K182" s="349"/>
    </row>
    <row r="183" s="1" customFormat="1" ht="15" customHeight="1">
      <c r="B183" s="326"/>
      <c r="C183" s="301" t="s">
        <v>2446</v>
      </c>
      <c r="D183" s="301"/>
      <c r="E183" s="301"/>
      <c r="F183" s="324" t="s">
        <v>2371</v>
      </c>
      <c r="G183" s="301"/>
      <c r="H183" s="301" t="s">
        <v>2447</v>
      </c>
      <c r="I183" s="301" t="s">
        <v>2406</v>
      </c>
      <c r="J183" s="301"/>
      <c r="K183" s="349"/>
    </row>
    <row r="184" s="1" customFormat="1" ht="15" customHeight="1">
      <c r="B184" s="326"/>
      <c r="C184" s="301" t="s">
        <v>2435</v>
      </c>
      <c r="D184" s="301"/>
      <c r="E184" s="301"/>
      <c r="F184" s="324" t="s">
        <v>2371</v>
      </c>
      <c r="G184" s="301"/>
      <c r="H184" s="301" t="s">
        <v>2448</v>
      </c>
      <c r="I184" s="301" t="s">
        <v>2406</v>
      </c>
      <c r="J184" s="301"/>
      <c r="K184" s="349"/>
    </row>
    <row r="185" s="1" customFormat="1" ht="15" customHeight="1">
      <c r="B185" s="326"/>
      <c r="C185" s="301" t="s">
        <v>137</v>
      </c>
      <c r="D185" s="301"/>
      <c r="E185" s="301"/>
      <c r="F185" s="324" t="s">
        <v>2377</v>
      </c>
      <c r="G185" s="301"/>
      <c r="H185" s="301" t="s">
        <v>2449</v>
      </c>
      <c r="I185" s="301" t="s">
        <v>2373</v>
      </c>
      <c r="J185" s="301">
        <v>50</v>
      </c>
      <c r="K185" s="349"/>
    </row>
    <row r="186" s="1" customFormat="1" ht="15" customHeight="1">
      <c r="B186" s="326"/>
      <c r="C186" s="301" t="s">
        <v>2450</v>
      </c>
      <c r="D186" s="301"/>
      <c r="E186" s="301"/>
      <c r="F186" s="324" t="s">
        <v>2377</v>
      </c>
      <c r="G186" s="301"/>
      <c r="H186" s="301" t="s">
        <v>2451</v>
      </c>
      <c r="I186" s="301" t="s">
        <v>2452</v>
      </c>
      <c r="J186" s="301"/>
      <c r="K186" s="349"/>
    </row>
    <row r="187" s="1" customFormat="1" ht="15" customHeight="1">
      <c r="B187" s="326"/>
      <c r="C187" s="301" t="s">
        <v>2453</v>
      </c>
      <c r="D187" s="301"/>
      <c r="E187" s="301"/>
      <c r="F187" s="324" t="s">
        <v>2377</v>
      </c>
      <c r="G187" s="301"/>
      <c r="H187" s="301" t="s">
        <v>2454</v>
      </c>
      <c r="I187" s="301" t="s">
        <v>2452</v>
      </c>
      <c r="J187" s="301"/>
      <c r="K187" s="349"/>
    </row>
    <row r="188" s="1" customFormat="1" ht="15" customHeight="1">
      <c r="B188" s="326"/>
      <c r="C188" s="301" t="s">
        <v>2455</v>
      </c>
      <c r="D188" s="301"/>
      <c r="E188" s="301"/>
      <c r="F188" s="324" t="s">
        <v>2377</v>
      </c>
      <c r="G188" s="301"/>
      <c r="H188" s="301" t="s">
        <v>2456</v>
      </c>
      <c r="I188" s="301" t="s">
        <v>2452</v>
      </c>
      <c r="J188" s="301"/>
      <c r="K188" s="349"/>
    </row>
    <row r="189" s="1" customFormat="1" ht="15" customHeight="1">
      <c r="B189" s="326"/>
      <c r="C189" s="362" t="s">
        <v>2457</v>
      </c>
      <c r="D189" s="301"/>
      <c r="E189" s="301"/>
      <c r="F189" s="324" t="s">
        <v>2377</v>
      </c>
      <c r="G189" s="301"/>
      <c r="H189" s="301" t="s">
        <v>2458</v>
      </c>
      <c r="I189" s="301" t="s">
        <v>2459</v>
      </c>
      <c r="J189" s="363" t="s">
        <v>2460</v>
      </c>
      <c r="K189" s="349"/>
    </row>
    <row r="190" s="17" customFormat="1" ht="15" customHeight="1">
      <c r="B190" s="364"/>
      <c r="C190" s="365" t="s">
        <v>2461</v>
      </c>
      <c r="D190" s="366"/>
      <c r="E190" s="366"/>
      <c r="F190" s="367" t="s">
        <v>2377</v>
      </c>
      <c r="G190" s="366"/>
      <c r="H190" s="366" t="s">
        <v>2462</v>
      </c>
      <c r="I190" s="366" t="s">
        <v>2459</v>
      </c>
      <c r="J190" s="368" t="s">
        <v>2460</v>
      </c>
      <c r="K190" s="369"/>
    </row>
    <row r="191" s="1" customFormat="1" ht="15" customHeight="1">
      <c r="B191" s="326"/>
      <c r="C191" s="362" t="s">
        <v>45</v>
      </c>
      <c r="D191" s="301"/>
      <c r="E191" s="301"/>
      <c r="F191" s="324" t="s">
        <v>2371</v>
      </c>
      <c r="G191" s="301"/>
      <c r="H191" s="298" t="s">
        <v>2463</v>
      </c>
      <c r="I191" s="301" t="s">
        <v>2464</v>
      </c>
      <c r="J191" s="301"/>
      <c r="K191" s="349"/>
    </row>
    <row r="192" s="1" customFormat="1" ht="15" customHeight="1">
      <c r="B192" s="326"/>
      <c r="C192" s="362" t="s">
        <v>2465</v>
      </c>
      <c r="D192" s="301"/>
      <c r="E192" s="301"/>
      <c r="F192" s="324" t="s">
        <v>2371</v>
      </c>
      <c r="G192" s="301"/>
      <c r="H192" s="301" t="s">
        <v>2466</v>
      </c>
      <c r="I192" s="301" t="s">
        <v>2406</v>
      </c>
      <c r="J192" s="301"/>
      <c r="K192" s="349"/>
    </row>
    <row r="193" s="1" customFormat="1" ht="15" customHeight="1">
      <c r="B193" s="326"/>
      <c r="C193" s="362" t="s">
        <v>2467</v>
      </c>
      <c r="D193" s="301"/>
      <c r="E193" s="301"/>
      <c r="F193" s="324" t="s">
        <v>2371</v>
      </c>
      <c r="G193" s="301"/>
      <c r="H193" s="301" t="s">
        <v>2468</v>
      </c>
      <c r="I193" s="301" t="s">
        <v>2406</v>
      </c>
      <c r="J193" s="301"/>
      <c r="K193" s="349"/>
    </row>
    <row r="194" s="1" customFormat="1" ht="15" customHeight="1">
      <c r="B194" s="326"/>
      <c r="C194" s="362" t="s">
        <v>2469</v>
      </c>
      <c r="D194" s="301"/>
      <c r="E194" s="301"/>
      <c r="F194" s="324" t="s">
        <v>2377</v>
      </c>
      <c r="G194" s="301"/>
      <c r="H194" s="301" t="s">
        <v>2470</v>
      </c>
      <c r="I194" s="301" t="s">
        <v>2406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2471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2472</v>
      </c>
      <c r="D201" s="371"/>
      <c r="E201" s="371"/>
      <c r="F201" s="371" t="s">
        <v>2473</v>
      </c>
      <c r="G201" s="372"/>
      <c r="H201" s="371" t="s">
        <v>2474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2464</v>
      </c>
      <c r="D203" s="301"/>
      <c r="E203" s="301"/>
      <c r="F203" s="324" t="s">
        <v>46</v>
      </c>
      <c r="G203" s="301"/>
      <c r="H203" s="301" t="s">
        <v>2475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47</v>
      </c>
      <c r="G204" s="301"/>
      <c r="H204" s="301" t="s">
        <v>2476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50</v>
      </c>
      <c r="G205" s="301"/>
      <c r="H205" s="301" t="s">
        <v>2477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48</v>
      </c>
      <c r="G206" s="301"/>
      <c r="H206" s="301" t="s">
        <v>2478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49</v>
      </c>
      <c r="G207" s="301"/>
      <c r="H207" s="301" t="s">
        <v>2479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2418</v>
      </c>
      <c r="D209" s="301"/>
      <c r="E209" s="301"/>
      <c r="F209" s="324" t="s">
        <v>82</v>
      </c>
      <c r="G209" s="301"/>
      <c r="H209" s="301" t="s">
        <v>2480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2315</v>
      </c>
      <c r="G210" s="301"/>
      <c r="H210" s="301" t="s">
        <v>2316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2313</v>
      </c>
      <c r="G211" s="301"/>
      <c r="H211" s="301" t="s">
        <v>2481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99</v>
      </c>
      <c r="G212" s="362"/>
      <c r="H212" s="353" t="s">
        <v>2216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2317</v>
      </c>
      <c r="G213" s="362"/>
      <c r="H213" s="353" t="s">
        <v>2291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2442</v>
      </c>
      <c r="D215" s="301"/>
      <c r="E215" s="301"/>
      <c r="F215" s="324">
        <v>1</v>
      </c>
      <c r="G215" s="362"/>
      <c r="H215" s="353" t="s">
        <v>2482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2483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2484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2485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LAPTOP-1R84O4MO\PAVEL</dc:creator>
  <cp:lastModifiedBy>LAPTOP-1R84O4MO\PAVEL</cp:lastModifiedBy>
  <dcterms:created xsi:type="dcterms:W3CDTF">2024-07-11T10:10:06Z</dcterms:created>
  <dcterms:modified xsi:type="dcterms:W3CDTF">2024-07-11T10:11:31Z</dcterms:modified>
</cp:coreProperties>
</file>